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C:\Splet\Zveza\"/>
    </mc:Choice>
  </mc:AlternateContent>
  <xr:revisionPtr revIDLastSave="0" documentId="8_{33B99C0D-06BF-40EB-8126-CC1C4335D773}" xr6:coauthVersionLast="47" xr6:coauthVersionMax="47" xr10:uidLastSave="{00000000-0000-0000-0000-000000000000}"/>
  <workbookProtection workbookAlgorithmName="SHA-512" workbookHashValue="l7pK6LRQyp89J8+E+7fBnw0F6aneoGvGTHiqjFejyNBuZi5FUaiGxxV0CICHrB9L/e1OcLQhRwR7DIk6QNfU2A==" workbookSaltValue="uWl+bfeHwNdHG8znzLSijg==" workbookSpinCount="100000" lockStructure="1"/>
  <bookViews>
    <workbookView xWindow="-120" yWindow="-120" windowWidth="29040" windowHeight="15720" xr2:uid="{00000000-000D-0000-FFFF-FFFF00000000}"/>
  </bookViews>
  <sheets>
    <sheet name="List1" sheetId="1" r:id="rId1"/>
    <sheet name="List2" sheetId="2" state="hidden" r:id="rId2"/>
    <sheet name="List3" sheetId="3" state="hidden" r:id="rId3"/>
    <sheet name="List4" sheetId="4" state="hidden" r:id="rId4"/>
    <sheet name="List5" sheetId="5" state="hidden" r:id="rId5"/>
    <sheet name="List6" sheetId="6" state="hidden" r:id="rId6"/>
    <sheet name="List7" sheetId="7" state="hidden" r:id="rId7"/>
    <sheet name="List8" sheetId="8" state="hidden" r:id="rId8"/>
  </sheets>
  <definedNames>
    <definedName name="_xlnm.Print_Area" localSheetId="0">List1!$A$1:$J$81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1" l="1"/>
  <c r="B6" i="1"/>
  <c r="B5" i="1"/>
  <c r="B52" i="1" l="1"/>
  <c r="A52" i="1"/>
  <c r="A51" i="1"/>
  <c r="E5" i="1"/>
  <c r="F5" i="1" s="1"/>
  <c r="G71" i="1"/>
  <c r="G68" i="1"/>
  <c r="F68" i="1"/>
  <c r="D68" i="1"/>
  <c r="D66" i="1"/>
  <c r="A49" i="1"/>
  <c r="F32" i="1"/>
  <c r="G31" i="1" a="1"/>
  <c r="B31" i="1"/>
  <c r="H30" i="1"/>
  <c r="C30" i="1"/>
  <c r="I29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D23" i="1"/>
  <c r="C23" i="1"/>
  <c r="H22" i="1"/>
  <c r="C22" i="1"/>
  <c r="H21" i="1"/>
  <c r="C21" i="1"/>
  <c r="I20" i="1"/>
  <c r="H20" i="1"/>
  <c r="C20" i="1"/>
  <c r="H19" i="1"/>
  <c r="C19" i="1"/>
  <c r="H18" i="1"/>
  <c r="C18" i="1"/>
  <c r="H17" i="1"/>
  <c r="C17" i="1"/>
  <c r="I16" i="1"/>
  <c r="H16" i="1"/>
  <c r="C16" i="1"/>
  <c r="I15" i="1"/>
  <c r="H15" i="1"/>
  <c r="C15" i="1"/>
  <c r="A9" i="1"/>
  <c r="A50" i="1" s="1"/>
  <c r="S6" i="1"/>
  <c r="R6" i="1"/>
  <c r="Q6" i="1"/>
  <c r="P6" i="1"/>
  <c r="O6" i="1"/>
  <c r="B69" i="1"/>
  <c r="S5" i="1"/>
  <c r="R5" i="1"/>
  <c r="Q5" i="1"/>
  <c r="P5" i="1"/>
  <c r="O5" i="1"/>
  <c r="B68" i="1"/>
  <c r="F11" i="1" l="1"/>
  <c r="B11" i="1"/>
  <c r="D29" i="1"/>
  <c r="D27" i="1"/>
  <c r="I26" i="1"/>
  <c r="D26" i="1"/>
  <c r="I25" i="1"/>
  <c r="I22" i="1"/>
  <c r="D22" i="1"/>
  <c r="I21" i="1"/>
  <c r="D21" i="1"/>
  <c r="D20" i="1"/>
  <c r="I19" i="1"/>
  <c r="I18" i="1"/>
  <c r="D16" i="1"/>
  <c r="I27" i="1"/>
  <c r="D25" i="1"/>
  <c r="I24" i="1"/>
  <c r="D24" i="1"/>
  <c r="I23" i="1"/>
  <c r="D19" i="1"/>
  <c r="I17" i="1"/>
  <c r="D17" i="1"/>
  <c r="I28" i="1"/>
  <c r="D18" i="1"/>
  <c r="D15" i="1"/>
  <c r="D31" i="1" s="1"/>
  <c r="I30" i="1"/>
  <c r="D30" i="1"/>
  <c r="D28" i="1"/>
  <c r="C13" i="1"/>
  <c r="B13" i="1"/>
  <c r="G73" i="1"/>
  <c r="B12" i="1"/>
  <c r="G5" i="1"/>
  <c r="I31" i="1" l="1"/>
  <c r="H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000-000001000000}">
      <text>
        <r>
          <rPr>
            <sz val="9"/>
            <rFont val="Tahoma"/>
            <family val="2"/>
            <charset val="238"/>
          </rPr>
          <t xml:space="preserve">NAVODILO ZA IZPOLNJEVANJE NAROČILA
</t>
        </r>
        <r>
          <rPr>
            <b/>
            <i/>
            <u/>
            <sz val="9"/>
            <rFont val="Tahoma"/>
            <family val="2"/>
            <charset val="238"/>
          </rPr>
          <t xml:space="preserve">DATOTEKO SHRANI KOT ??? </t>
        </r>
        <r>
          <rPr>
            <sz val="9"/>
            <rFont val="Tahoma"/>
            <family val="2"/>
            <charset val="238"/>
          </rPr>
          <t xml:space="preserve">
1-</t>
        </r>
        <r>
          <rPr>
            <b/>
            <i/>
            <sz val="10"/>
            <rFont val="Tahoma"/>
            <family val="2"/>
            <charset val="238"/>
          </rPr>
          <t xml:space="preserve"> Vpiši datum naročila </t>
        </r>
        <r>
          <rPr>
            <sz val="9"/>
            <rFont val="Tahoma"/>
            <family val="2"/>
            <charset val="238"/>
          </rPr>
          <t xml:space="preserve">in letnico za katero leto se naročajo obročki,
2- Vpiši za katere obročke je naročilo 3- GOLOBI, 4 - PERUTNINA,
3 - Vpiši številko 11 - REDNA NAROČILO, ali 12 -PO NAROČILO,
4 - Vpiši matično številko društva,
5 - Vpiši število obročkov posamezne dimenzije,
6 - Napiši naslov kam poslati obročke,
7 - Podpis naročnika in predsednika društva
8 - Pečat društva,
9 - Kraj in datum
10 - Naročilo v izvirni obliki poslati na e- naslov </t>
        </r>
        <r>
          <rPr>
            <b/>
            <sz val="10"/>
            <rFont val="Tahoma"/>
            <family val="2"/>
            <charset val="238"/>
          </rPr>
          <t>ivan.lopatic@amis.net</t>
        </r>
        <r>
          <rPr>
            <sz val="9"/>
            <rFont val="Tahoma"/>
            <family val="2"/>
            <charset val="238"/>
          </rPr>
          <t xml:space="preserve">
11 - Po plačilo računa, podpisano naročilo s potrdilom o plačanem računu poslati na naslov zveze.
</t>
        </r>
        <r>
          <rPr>
            <b/>
            <sz val="9"/>
            <rFont val="Tahoma"/>
            <family val="2"/>
            <charset val="238"/>
          </rPr>
          <t xml:space="preserve">12 - </t>
        </r>
        <r>
          <rPr>
            <b/>
            <u/>
            <sz val="9"/>
            <rFont val="Tahoma"/>
            <family val="2"/>
            <charset val="238"/>
          </rPr>
          <t>Naročilo bo potrjeno in obravnavano samo z priloženim potrdilom o plačanem računa.</t>
        </r>
        <r>
          <rPr>
            <sz val="9"/>
            <rFont val="Tahoma"/>
            <family val="2"/>
            <charset val="238"/>
          </rPr>
          <t xml:space="preserve">
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C3" authorId="0" shapeId="0" xr:uid="{00000000-0006-0000-0000-000002000000}">
      <text>
        <r>
          <rPr>
            <b/>
            <i/>
            <sz val="11"/>
            <rFont val="Tahoma"/>
            <family val="2"/>
            <charset val="238"/>
          </rPr>
          <t>Vpiši današnji DATUM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B4" authorId="0" shapeId="0" xr:uid="{00000000-0006-0000-0000-000003000000}">
      <text>
        <r>
          <rPr>
            <sz val="9"/>
            <rFont val="Tahoma"/>
            <family val="2"/>
            <charset val="238"/>
          </rPr>
          <t>Vpiši za katero leto se naročajo obročki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A5" authorId="0" shapeId="0" xr:uid="{00000000-0006-0000-0000-000004000000}">
      <text>
        <r>
          <rPr>
            <sz val="9"/>
            <rFont val="Tahoma"/>
            <family val="2"/>
            <charset val="238"/>
          </rPr>
          <t>Izberi številko iz seznama
3 - Obročki za golobe
4 - Obročki za perutnino</t>
        </r>
      </text>
    </comment>
    <comment ref="A6" authorId="0" shapeId="0" xr:uid="{00000000-0006-0000-0000-000005000000}">
      <text>
        <r>
          <rPr>
            <sz val="9"/>
            <rFont val="Tahoma"/>
            <family val="2"/>
            <charset val="238"/>
          </rPr>
          <t xml:space="preserve">Izberi številko iz seznama
10 - Redno naročilo
12 - Po naročilo </t>
        </r>
      </text>
    </comment>
    <comment ref="D8" authorId="0" shapeId="0" xr:uid="{00000000-0006-0000-0000-000006000000}">
      <text>
        <r>
          <rPr>
            <sz val="9"/>
            <rFont val="Tahoma"/>
            <family val="2"/>
            <charset val="238"/>
          </rPr>
          <t>vpiši matično številko društva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B15" authorId="0" shapeId="0" xr:uid="{00000000-0006-0000-0000-000007000000}">
      <text>
        <r>
          <rPr>
            <sz val="9"/>
            <rFont val="Tahoma"/>
            <family val="2"/>
            <charset val="238"/>
          </rPr>
          <t>Vpiši število obročkov posamezne dimenzije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L38" authorId="0" shapeId="0" xr:uid="{00000000-0006-0000-0000-000008000000}">
      <text>
        <r>
          <rPr>
            <b/>
            <i/>
            <sz val="8"/>
            <rFont val="Tahoma"/>
            <family val="2"/>
            <charset val="238"/>
          </rPr>
          <t xml:space="preserve">Pošlji delovni list po e-pošti:
Postopek:klikni,
1-DATOTEKA
2- SHRANI IN POŠLJI
3- POŠLJI KOT PRILOGO
 Odpre se nova pošta za pošiljanje, vpisati je potrebno naslov prejemnika:
</t>
        </r>
        <r>
          <rPr>
            <b/>
            <i/>
            <u/>
            <sz val="8"/>
            <rFont val="Tahoma"/>
            <family val="2"/>
            <charset val="238"/>
          </rPr>
          <t>ivan.lopatic@amis.net;</t>
        </r>
        <r>
          <rPr>
            <b/>
            <i/>
            <sz val="8"/>
            <rFont val="Tahoma"/>
            <family val="2"/>
            <charset val="238"/>
          </rPr>
          <t xml:space="preserve">
in pošlji.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L39" authorId="0" shapeId="0" xr:uid="{00000000-0006-0000-0000-000009000000}">
      <text>
        <r>
          <rPr>
            <b/>
            <i/>
            <sz val="8"/>
            <rFont val="Tahoma"/>
            <family val="2"/>
            <charset val="238"/>
          </rPr>
          <t>Natisni oba lista, podpiši in žigosaj.
Oba lista, skupaj z potrdilom o plačanem znesku na predračuno pošlji na naslov zveze.</t>
        </r>
        <r>
          <rPr>
            <sz val="8"/>
            <rFont val="Tahoma"/>
            <family val="2"/>
            <charset val="238"/>
          </rPr>
          <t xml:space="preserve">
</t>
        </r>
        <r>
          <rPr>
            <b/>
            <sz val="8"/>
            <rFont val="Tahoma"/>
            <family val="2"/>
            <charset val="238"/>
          </rPr>
          <t>SZDGPMŽ
Pesje 24
8270 Krško,</t>
        </r>
        <r>
          <rPr>
            <sz val="8"/>
            <rFont val="Tahoma"/>
            <family val="2"/>
            <charset val="238"/>
          </rPr>
          <t xml:space="preserve">
</t>
        </r>
        <r>
          <rPr>
            <b/>
            <i/>
            <sz val="8"/>
            <rFont val="Tahoma"/>
            <family val="2"/>
            <charset val="238"/>
          </rPr>
          <t>Lahko tudi skenirano in po e-pošti.</t>
        </r>
        <r>
          <rPr>
            <sz val="8"/>
            <rFont val="Tahoma"/>
            <family val="2"/>
            <charset val="238"/>
          </rPr>
          <t xml:space="preserve">
</t>
        </r>
        <r>
          <rPr>
            <b/>
            <sz val="8"/>
            <rFont val="Tahoma"/>
            <family val="2"/>
            <charset val="238"/>
          </rPr>
          <t>Vedno poslati vse tri dokumente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<sst xmlns="http://schemas.openxmlformats.org/spreadsheetml/2006/main" count="735" uniqueCount="441">
  <si>
    <t xml:space="preserve">NAROČILO  obročkov </t>
  </si>
  <si>
    <t>SZDGPMŽ</t>
  </si>
  <si>
    <t>NAVODILO</t>
  </si>
  <si>
    <t>Matična stevilka društva</t>
  </si>
  <si>
    <t>Pesje 24</t>
  </si>
  <si>
    <t>DGMŽ Beltinci</t>
  </si>
  <si>
    <t>Datum naročila</t>
  </si>
  <si>
    <t>8270 Krško</t>
  </si>
  <si>
    <t>DRMŽ Brežice</t>
  </si>
  <si>
    <t>za leto</t>
  </si>
  <si>
    <t>DRMŽ Jesenice</t>
  </si>
  <si>
    <t>DGMŽ Kranj</t>
  </si>
  <si>
    <t>DGMŽ Ljubljana Moste-Polje</t>
  </si>
  <si>
    <t>DRUŠTVO  matična št.</t>
  </si>
  <si>
    <t>DZGMŽ Maribor</t>
  </si>
  <si>
    <t>DGMŽ GOJITELJ Miklavž na Dravskem polju</t>
  </si>
  <si>
    <t>NAROČNIK - vodja sekcije v društvo</t>
  </si>
  <si>
    <t>DGPMŽ Murska Sobota</t>
  </si>
  <si>
    <t>DGMPŽ Novo Mesto</t>
  </si>
  <si>
    <t>DGMŽ Oplotnica</t>
  </si>
  <si>
    <t>DGMŽ Pragersko</t>
  </si>
  <si>
    <t>mm</t>
  </si>
  <si>
    <t>kos</t>
  </si>
  <si>
    <t>€/kos</t>
  </si>
  <si>
    <t>Skupaj €</t>
  </si>
  <si>
    <t>DGMŽ Ptuj</t>
  </si>
  <si>
    <t>DGPMŽ Velike Lašče</t>
  </si>
  <si>
    <t>DGPMŽ Vrhnika</t>
  </si>
  <si>
    <t>DGMŽ Škofja Loka</t>
  </si>
  <si>
    <t>ZZGMŽ Trbovlje</t>
  </si>
  <si>
    <t>DGMPŽ Ormož</t>
  </si>
  <si>
    <t>DGPMŽ Ivančna Gorica</t>
  </si>
  <si>
    <t>DGPMŽ Odranci</t>
  </si>
  <si>
    <t>SDGMŽO Žalec</t>
  </si>
  <si>
    <t>DGPMŽ Laško</t>
  </si>
  <si>
    <t>Združenje LGŽ Maribor</t>
  </si>
  <si>
    <t>DGMPŽ Dravinjska dolina</t>
  </si>
  <si>
    <t>DGMPŽ Primorska</t>
  </si>
  <si>
    <t>DGMPŽ Gornja Radgona</t>
  </si>
  <si>
    <t>DVVPMŽ RAKUN Slovenska Bistrica</t>
  </si>
  <si>
    <t>KGGAPK King klub Slovenije</t>
  </si>
  <si>
    <t xml:space="preserve">Cena za kos   </t>
  </si>
  <si>
    <t>SKUPAJ:</t>
  </si>
  <si>
    <t>Obročke poslati na naslov:</t>
  </si>
  <si>
    <t>Ime in priimek</t>
  </si>
  <si>
    <t>Naslov:</t>
  </si>
  <si>
    <t>Pošta</t>
  </si>
  <si>
    <t>Žig</t>
  </si>
  <si>
    <t>Pošlji</t>
  </si>
  <si>
    <t>Natisni</t>
  </si>
  <si>
    <t>Podpis naročnika:</t>
  </si>
  <si>
    <t>Podpis predsednik društva:</t>
  </si>
  <si>
    <t>Kraj in datum:</t>
  </si>
  <si>
    <t>RAČUN</t>
  </si>
  <si>
    <t>8270 KRŠKO</t>
  </si>
  <si>
    <t>DŠ:</t>
  </si>
  <si>
    <t>TRR:</t>
  </si>
  <si>
    <t xml:space="preserve">  SI56 02150 0090924107</t>
  </si>
  <si>
    <t>-</t>
  </si>
  <si>
    <t>Račun številka :</t>
  </si>
  <si>
    <t>Datum :</t>
  </si>
  <si>
    <t>Valuta:</t>
  </si>
  <si>
    <t>Na podlagi oddanega naročila vam zaračunavomo:</t>
  </si>
  <si>
    <t>NAROČILO</t>
  </si>
  <si>
    <t>za leto:</t>
  </si>
  <si>
    <t>Vrsta naročila</t>
  </si>
  <si>
    <t>cena</t>
  </si>
  <si>
    <t>Skupaj</t>
  </si>
  <si>
    <t>x</t>
  </si>
  <si>
    <t>Poštnina - strošek dostave</t>
  </si>
  <si>
    <t>Za plačilo:</t>
  </si>
  <si>
    <t xml:space="preserve">      Prosimo, da se pri plačilo sklicujete na številko sklica:</t>
  </si>
  <si>
    <t xml:space="preserve">      DDV ni obračunan na podlagi 1. odstavka 94. člena Zakona o DDV</t>
  </si>
  <si>
    <t>Naročilo bo sprejeto ob predloženem potrdilu o plačanem računu!</t>
  </si>
  <si>
    <t>Izpolni odgovorna oseba pri SZDGPMŽ</t>
  </si>
  <si>
    <t>Račun plačan  dne :</t>
  </si>
  <si>
    <t>Podpis :</t>
  </si>
  <si>
    <t>SZDGPMŽ_ID</t>
  </si>
  <si>
    <t>Ime društva</t>
  </si>
  <si>
    <t>Skrajšano ime društva</t>
  </si>
  <si>
    <t>Sekcija za perutnino</t>
  </si>
  <si>
    <t>Naslov5</t>
  </si>
  <si>
    <t>Pošta5</t>
  </si>
  <si>
    <t>Kraj5</t>
  </si>
  <si>
    <t>Telefon5</t>
  </si>
  <si>
    <t>Sekcija za golobe</t>
  </si>
  <si>
    <t>Naslov6</t>
  </si>
  <si>
    <t>Pošta6</t>
  </si>
  <si>
    <t>Kraj6</t>
  </si>
  <si>
    <t>Telefon6</t>
  </si>
  <si>
    <t>Naslov sedeža</t>
  </si>
  <si>
    <t>Kraj</t>
  </si>
  <si>
    <t>Davčna številka</t>
  </si>
  <si>
    <t>TRR številka</t>
  </si>
  <si>
    <t>SKLIC -namen nakazila</t>
  </si>
  <si>
    <t>Društvo gojiteljev malih živali Beltinci</t>
  </si>
  <si>
    <t>Lendava - Lendva</t>
  </si>
  <si>
    <t>Travniška ulica 14</t>
  </si>
  <si>
    <t>Beltinci</t>
  </si>
  <si>
    <t>SI56023460012788375</t>
  </si>
  <si>
    <t>Društvo rejcev malih živali Brežice</t>
  </si>
  <si>
    <t>Lopatič Ivan</t>
  </si>
  <si>
    <t>Krško</t>
  </si>
  <si>
    <t>Brežice</t>
  </si>
  <si>
    <t>Društvo rejcev malih živali Jesenice</t>
  </si>
  <si>
    <t>Jesenice</t>
  </si>
  <si>
    <t>Ločniškar Jože</t>
  </si>
  <si>
    <t>Žlebe 30</t>
  </si>
  <si>
    <t>Medvode</t>
  </si>
  <si>
    <t>Ulica Franca Jerala 6</t>
  </si>
  <si>
    <t>Obročki za golobe</t>
  </si>
  <si>
    <t>Kamnik</t>
  </si>
  <si>
    <t>Obročki za perutnino</t>
  </si>
  <si>
    <t>DRUŠTVO GOJITELJEV MALIH ŽIVALI KRANJ</t>
  </si>
  <si>
    <t>Korošec Stane</t>
  </si>
  <si>
    <t>Orehovlje 18</t>
  </si>
  <si>
    <t>Kranj</t>
  </si>
  <si>
    <t>Šutna 28</t>
  </si>
  <si>
    <t>SI56906720000682553</t>
  </si>
  <si>
    <t>Obročki za ptice</t>
  </si>
  <si>
    <t>Društvo gojiteljev malih živali Ljubljana Moste - Polje</t>
  </si>
  <si>
    <t>Pogačnik Gašper</t>
  </si>
  <si>
    <t>Videm 24</t>
  </si>
  <si>
    <t>Dol pri Ljubljani</t>
  </si>
  <si>
    <t>Turkič Muhamet</t>
  </si>
  <si>
    <t>Golišče 71</t>
  </si>
  <si>
    <t>Kresnice</t>
  </si>
  <si>
    <t>Cesta II. grupe odredov 43</t>
  </si>
  <si>
    <t>Ljubljana - Dobrunje</t>
  </si>
  <si>
    <t>SI5690672000833291</t>
  </si>
  <si>
    <t>Društvo združenih gojiteljev malih živali Maribor</t>
  </si>
  <si>
    <t>Spodnji Duplek</t>
  </si>
  <si>
    <t>Pšunder Urban</t>
  </si>
  <si>
    <t>Cesta v Rošpoh 33 a</t>
  </si>
  <si>
    <t>Kamnica</t>
  </si>
  <si>
    <t>Obrežna ulica 1</t>
  </si>
  <si>
    <t>Maribor</t>
  </si>
  <si>
    <t>Društvo gojiteljev malih živali Gojitelj Miklavž na Dravskem Polju</t>
  </si>
  <si>
    <t>Koren Boštjan</t>
  </si>
  <si>
    <t>Poljska cesta 6</t>
  </si>
  <si>
    <t>Rače</t>
  </si>
  <si>
    <t>Nad izviri 6</t>
  </si>
  <si>
    <t>Miklavž na Dravskem polju</t>
  </si>
  <si>
    <t>SI56045150000403543</t>
  </si>
  <si>
    <t>Društvo gojiteljev pasemskih malih živali Murska Sobota</t>
  </si>
  <si>
    <t>Krmac Jani</t>
  </si>
  <si>
    <t>Gorica 11</t>
  </si>
  <si>
    <t>Moravče</t>
  </si>
  <si>
    <t>Žalig Ignac</t>
  </si>
  <si>
    <t>Trnje 126</t>
  </si>
  <si>
    <t>Črenšovci</t>
  </si>
  <si>
    <t>Cankarjeva ulica 13</t>
  </si>
  <si>
    <t>Murska Sobota</t>
  </si>
  <si>
    <t>SI560234000016446054</t>
  </si>
  <si>
    <t>Društvo gojiteljev malih pasemskih živali Novo mesto</t>
  </si>
  <si>
    <t>Petrovčič Silvester</t>
  </si>
  <si>
    <t>Šmarješke toplice 24</t>
  </si>
  <si>
    <t>Šmarješke Toplice</t>
  </si>
  <si>
    <t>Judež Albin</t>
  </si>
  <si>
    <t>Žadovinek 23</t>
  </si>
  <si>
    <t>Leskovec pri Krškem</t>
  </si>
  <si>
    <t>Veliki Slatnik 34 a</t>
  </si>
  <si>
    <t>Novo mesto</t>
  </si>
  <si>
    <t>Društvo gojiteljev malih živali Oplotnica</t>
  </si>
  <si>
    <t>Oplotnica</t>
  </si>
  <si>
    <t>Ulica Pohorskega bataljona 13</t>
  </si>
  <si>
    <t>Društvo gojiteljev malih živali Pragersko</t>
  </si>
  <si>
    <t>Berlič Blaž</t>
  </si>
  <si>
    <t>Stari log</t>
  </si>
  <si>
    <t>Pragersko</t>
  </si>
  <si>
    <t>Kancler Zvonko</t>
  </si>
  <si>
    <t>Kolodvorska 1</t>
  </si>
  <si>
    <t>Ptujska cesta 41 a</t>
  </si>
  <si>
    <t>SI56044300000839649</t>
  </si>
  <si>
    <t>Po naročilo</t>
  </si>
  <si>
    <t>Društvo gojiteljev malih živali Ptuj</t>
  </si>
  <si>
    <t>Zadružni trg</t>
  </si>
  <si>
    <t>Ptuj</t>
  </si>
  <si>
    <t>Društvo rejcev malih živali na Koroškem</t>
  </si>
  <si>
    <t>Černjak Peter</t>
  </si>
  <si>
    <t>Stražišče 83</t>
  </si>
  <si>
    <t>Prevalje</t>
  </si>
  <si>
    <t>Ošlovnik Damjan</t>
  </si>
  <si>
    <t>Šmartno 157</t>
  </si>
  <si>
    <t>Šmartno pri Slovenj Gradcu</t>
  </si>
  <si>
    <t>Podgora 16 a</t>
  </si>
  <si>
    <t>Kotlje</t>
  </si>
  <si>
    <t>Društvo gojiteljev pasemskih malih živali Velike Lašče</t>
  </si>
  <si>
    <t>Gumilar Rok</t>
  </si>
  <si>
    <t>Grebenje 1</t>
  </si>
  <si>
    <t>Velike Lašče</t>
  </si>
  <si>
    <t>Na postajo 14</t>
  </si>
  <si>
    <t>SI56043020002653904</t>
  </si>
  <si>
    <t>Društvo gojiteljev pasemskih malih živali Vrhnika</t>
  </si>
  <si>
    <t>Kunc Zvone</t>
  </si>
  <si>
    <t>Pod Grintavcem 2</t>
  </si>
  <si>
    <t>Logatec</t>
  </si>
  <si>
    <t>Bevke 94 b</t>
  </si>
  <si>
    <t>Log pri Brezovici</t>
  </si>
  <si>
    <t>SI56020270088741329</t>
  </si>
  <si>
    <t>Primer : udeležba na EE razstavi za DGPMŽ Laško, UPN obrazec , SKLIC : 1353 - 1010</t>
  </si>
  <si>
    <t>Društvo gojiteljev malih živali Škofja Loka</t>
  </si>
  <si>
    <t>Lah Marko</t>
  </si>
  <si>
    <t>Trata 22</t>
  </si>
  <si>
    <t>Škofja Loka</t>
  </si>
  <si>
    <t>Žurbi Mirko</t>
  </si>
  <si>
    <t>Podgorje 64 c</t>
  </si>
  <si>
    <t>SI56023120254755862</t>
  </si>
  <si>
    <t>Združenje zasavskih gojiteljev malih živali</t>
  </si>
  <si>
    <t>Manfreda Srečko</t>
  </si>
  <si>
    <t/>
  </si>
  <si>
    <t>Ribnik 19</t>
  </si>
  <si>
    <t>Trbovlje</t>
  </si>
  <si>
    <t>SI56610006100000062</t>
  </si>
  <si>
    <t>Društvo gojiteljev malih pasemskih živali Ormož</t>
  </si>
  <si>
    <t>Sobetinci 42 c</t>
  </si>
  <si>
    <t>Markovci</t>
  </si>
  <si>
    <t>Plohl Stanislav</t>
  </si>
  <si>
    <t>Cvetkovci 72 a</t>
  </si>
  <si>
    <t>Podgorci</t>
  </si>
  <si>
    <t>Dobrava 2</t>
  </si>
  <si>
    <t>Ormož</t>
  </si>
  <si>
    <t>SI56031231012380795</t>
  </si>
  <si>
    <t>Društvo gojiteljev pasemskih malih živali Ivančna Gorica</t>
  </si>
  <si>
    <t>Pajk Alojz</t>
  </si>
  <si>
    <t>Vir pri Stični 101</t>
  </si>
  <si>
    <t>Ivančna Gorica</t>
  </si>
  <si>
    <t>Kastelic Anže</t>
  </si>
  <si>
    <t>Vir pri Stični 24</t>
  </si>
  <si>
    <t>SI56020410091898575</t>
  </si>
  <si>
    <t>DRUŠTVO GOJITELJEV PASEMSKIH MALIH ŽIVALI ODRANCI</t>
  </si>
  <si>
    <t>Felbar David</t>
  </si>
  <si>
    <t>Renkovci 111</t>
  </si>
  <si>
    <t>Turnišče</t>
  </si>
  <si>
    <t>Horvat Karel</t>
  </si>
  <si>
    <t>Dolinska ulica 15</t>
  </si>
  <si>
    <t>Odranci</t>
  </si>
  <si>
    <t>Panonska ulica 33</t>
  </si>
  <si>
    <t>SI56048810002900819</t>
  </si>
  <si>
    <t>Savinjsko društvo gojiteljev malih živali občine Žalec</t>
  </si>
  <si>
    <t>Žebnik 19</t>
  </si>
  <si>
    <t>Radeče</t>
  </si>
  <si>
    <t>Stropnik Zlatko</t>
  </si>
  <si>
    <t>Cvetlična Ulica 55</t>
  </si>
  <si>
    <t>Polzela</t>
  </si>
  <si>
    <t>Ulica Savinjske čete 4</t>
  </si>
  <si>
    <t>Žalec</t>
  </si>
  <si>
    <t>SI56051008015194654</t>
  </si>
  <si>
    <t>Društvo gojiteljev pasemskih malih živali Laško</t>
  </si>
  <si>
    <t>Ojsteršek Milan</t>
  </si>
  <si>
    <t>Rifengozd 14</t>
  </si>
  <si>
    <t>Laško</t>
  </si>
  <si>
    <t>Huda jama 1</t>
  </si>
  <si>
    <t>SI56051008015228313</t>
  </si>
  <si>
    <t>Združenje ljubiteljev in gojiteljev živali Maribor</t>
  </si>
  <si>
    <t>Brumec Stanko</t>
  </si>
  <si>
    <t>Košaški dol 134</t>
  </si>
  <si>
    <t>Jeza Štefan</t>
  </si>
  <si>
    <t>Apače 52</t>
  </si>
  <si>
    <t>Lovrenc na Dravskem polju</t>
  </si>
  <si>
    <t>Petrovičeva ulica 12</t>
  </si>
  <si>
    <t>Društvo gojiteljev malih pasemskih živali Dravinjska dolina</t>
  </si>
  <si>
    <t>Hren Slavko</t>
  </si>
  <si>
    <t>Padeški vrh 27</t>
  </si>
  <si>
    <t>Zreče</t>
  </si>
  <si>
    <t>Filovič Sakib</t>
  </si>
  <si>
    <t>Cesta kozjanskega odreda 4</t>
  </si>
  <si>
    <t>Štore</t>
  </si>
  <si>
    <t>Mizarska ulica 1</t>
  </si>
  <si>
    <t>Slovenske Konjice</t>
  </si>
  <si>
    <t>DRUŠTVO GOJITELJEV MALIH PASEMSKIH ŽIVALI PRIMORSKA</t>
  </si>
  <si>
    <t>Obrov 66</t>
  </si>
  <si>
    <t>Obrov</t>
  </si>
  <si>
    <t>DRUŠTVO GOJITELJEV MALIH PASEMSKIH ŽIVALI GORNJA RADGONA</t>
  </si>
  <si>
    <t>Serdt Andrejka</t>
  </si>
  <si>
    <t>Aženski vrh 15</t>
  </si>
  <si>
    <t>Gornja Radgona</t>
  </si>
  <si>
    <t>Veglič Aleš</t>
  </si>
  <si>
    <t>Aženski Vrh 15</t>
  </si>
  <si>
    <t>Društvo za varstvo in vzgojo ptic in malih živali rakun Slovenska Bisreica</t>
  </si>
  <si>
    <t>Paj Rok</t>
  </si>
  <si>
    <t>Spodnja polskava 285</t>
  </si>
  <si>
    <t>Tomšičeva ulica 38</t>
  </si>
  <si>
    <t>Slovenska Bistrica</t>
  </si>
  <si>
    <t>SI5604430000838970</t>
  </si>
  <si>
    <t>Klub gojiteljev golobov ameriške pasme King klub Slovenije</t>
  </si>
  <si>
    <t>Štumberger Franc</t>
  </si>
  <si>
    <t>Nova vas pri Ptuju 104a</t>
  </si>
  <si>
    <t>Zgornji Duplek 57 a</t>
  </si>
  <si>
    <t>SI56041730000877656</t>
  </si>
  <si>
    <t>Zveza društev gojiteljev pasemskih malih živali severovzhodne Slovenije</t>
  </si>
  <si>
    <t>ZDGPMŽSV</t>
  </si>
  <si>
    <t>Poljska 6</t>
  </si>
  <si>
    <t>Ledinek Ivan</t>
  </si>
  <si>
    <t>Gubčeva 6</t>
  </si>
  <si>
    <t>Slovenj Gradec</t>
  </si>
  <si>
    <t>SI56023400053818117</t>
  </si>
  <si>
    <t>Združenje sodnikov pri slovenski zvez društev gojiteljev pasemskih malih živali</t>
  </si>
  <si>
    <t>ZSPSZDGPMŽ</t>
  </si>
  <si>
    <t>Zorman Rudi</t>
  </si>
  <si>
    <t>Celovška cesta29</t>
  </si>
  <si>
    <t>Mežica</t>
  </si>
  <si>
    <t>Peternik Danilo</t>
  </si>
  <si>
    <t>Ulica Jožefe Lackove 11</t>
  </si>
  <si>
    <t>Dolga Brda 35</t>
  </si>
  <si>
    <t>SI56020910258087195</t>
  </si>
  <si>
    <t>.</t>
  </si>
  <si>
    <t>Slovenska zveza društev gojiteljev pasemskih malih živali</t>
  </si>
  <si>
    <t>SI56021500090924107</t>
  </si>
  <si>
    <t>Slovenska vas 46</t>
  </si>
  <si>
    <t>Jesenice na Dolenjskem</t>
  </si>
  <si>
    <t>Polončič Bojana</t>
  </si>
  <si>
    <t>Posavec 118</t>
  </si>
  <si>
    <t>Podnart</t>
  </si>
  <si>
    <t>Ulica Jožefe Lacko 1 a</t>
  </si>
  <si>
    <t>Zadružni trg 12</t>
  </si>
  <si>
    <t>DGMŽ na Koroškem</t>
  </si>
  <si>
    <t>Bedekovič Zlatko</t>
  </si>
  <si>
    <t>Podplešivica 20</t>
  </si>
  <si>
    <t>Notranje Gorice</t>
  </si>
  <si>
    <t>Stropnik FundaSanja</t>
  </si>
  <si>
    <t>ID</t>
  </si>
  <si>
    <t>Matična stevilka</t>
  </si>
  <si>
    <t>Občina sedeža društva</t>
  </si>
  <si>
    <t>Sedež droštva</t>
  </si>
  <si>
    <t>Osebno ime 1 zastopnik</t>
  </si>
  <si>
    <t>osebno ime 2 zastopnik</t>
  </si>
  <si>
    <t>Datum registracije</t>
  </si>
  <si>
    <t>Status društva_aktivno</t>
  </si>
  <si>
    <t>5225736000</t>
  </si>
  <si>
    <t>Pot ob Črncu 7</t>
  </si>
  <si>
    <t>Kovačič Janez</t>
  </si>
  <si>
    <t>5245559000</t>
  </si>
  <si>
    <t>Ivan Lopatič</t>
  </si>
  <si>
    <t>5151937000</t>
  </si>
  <si>
    <t>Andrej Meterc</t>
  </si>
  <si>
    <t>5194539000</t>
  </si>
  <si>
    <t>Šutna</t>
  </si>
  <si>
    <t>Stanislav Korošec</t>
  </si>
  <si>
    <t>5257727000</t>
  </si>
  <si>
    <t>Ljubljana</t>
  </si>
  <si>
    <t>Matej Jeraša</t>
  </si>
  <si>
    <t>51091750000</t>
  </si>
  <si>
    <t>Sonja Gomboc</t>
  </si>
  <si>
    <t>5270723000</t>
  </si>
  <si>
    <t>Miklavž na Dravskem</t>
  </si>
  <si>
    <t>Boštjan Koren</t>
  </si>
  <si>
    <t>5265240000</t>
  </si>
  <si>
    <t>Murska sobota</t>
  </si>
  <si>
    <t>Olga Zver</t>
  </si>
  <si>
    <t>5837057000</t>
  </si>
  <si>
    <t>Alojz Vidmar</t>
  </si>
  <si>
    <t>5162165000</t>
  </si>
  <si>
    <t>Patricij Perklič</t>
  </si>
  <si>
    <t>5266459000</t>
  </si>
  <si>
    <t>Marjan Bauman</t>
  </si>
  <si>
    <t>5265231000</t>
  </si>
  <si>
    <t>Jože Šlamberger</t>
  </si>
  <si>
    <t>5264456000</t>
  </si>
  <si>
    <t>Društvo gojiteljev malih živali na Koroškem</t>
  </si>
  <si>
    <t>Ravne na Koroškem</t>
  </si>
  <si>
    <t>Podgora</t>
  </si>
  <si>
    <t>Ivan Ledinek</t>
  </si>
  <si>
    <t>5267641000</t>
  </si>
  <si>
    <t>Levstek David</t>
  </si>
  <si>
    <t>5506409000</t>
  </si>
  <si>
    <t>Vrhnika</t>
  </si>
  <si>
    <t>Bevke</t>
  </si>
  <si>
    <t>Marcel Pretnar</t>
  </si>
  <si>
    <t>1676431000</t>
  </si>
  <si>
    <t>Tomaž Benedik</t>
  </si>
  <si>
    <t>5102634000</t>
  </si>
  <si>
    <t>Branko Pistotnik</t>
  </si>
  <si>
    <t>5937183000</t>
  </si>
  <si>
    <t>Jožef Plohl</t>
  </si>
  <si>
    <t>1178393000</t>
  </si>
  <si>
    <t>Vir pri Stični</t>
  </si>
  <si>
    <t>Ivan Janežič</t>
  </si>
  <si>
    <t>1163116000</t>
  </si>
  <si>
    <t>Karel Horvat</t>
  </si>
  <si>
    <t>1050494000</t>
  </si>
  <si>
    <t>Branko Stropnik  Funda</t>
  </si>
  <si>
    <t>1165712000</t>
  </si>
  <si>
    <t>Huda Jama</t>
  </si>
  <si>
    <t>Nejc Novak</t>
  </si>
  <si>
    <t>1435191000</t>
  </si>
  <si>
    <t>Marjan Lorber</t>
  </si>
  <si>
    <t>4005864000</t>
  </si>
  <si>
    <t>Slovenjske Konice</t>
  </si>
  <si>
    <t>Mizarska cesta 1</t>
  </si>
  <si>
    <t>Stanislav Novak</t>
  </si>
  <si>
    <t>4113179000</t>
  </si>
  <si>
    <t>Hrpelje-Kozina</t>
  </si>
  <si>
    <t>Branko Ciglarič</t>
  </si>
  <si>
    <t>4110331000</t>
  </si>
  <si>
    <t>Aženski Vrh</t>
  </si>
  <si>
    <t>Andrejka Serdt</t>
  </si>
  <si>
    <t>5946379000</t>
  </si>
  <si>
    <t>Društvo za varstvo in vzgojo ptic in malih živali rakun Slovenska Bistrica</t>
  </si>
  <si>
    <t>Rok Paj</t>
  </si>
  <si>
    <t>5281539000</t>
  </si>
  <si>
    <t>Duplek</t>
  </si>
  <si>
    <t>Zgornji Duplek</t>
  </si>
  <si>
    <t>Franc Štunberger</t>
  </si>
  <si>
    <t>1151088000</t>
  </si>
  <si>
    <t>4009703000</t>
  </si>
  <si>
    <t>Cvetkovci</t>
  </si>
  <si>
    <t>Cvetkovci 45</t>
  </si>
  <si>
    <t>Igor Čegovnik</t>
  </si>
  <si>
    <t>5219230000</t>
  </si>
  <si>
    <t>Pesje</t>
  </si>
  <si>
    <t>Redno naročilo</t>
  </si>
  <si>
    <t>SI56 0313 9100 2502 889</t>
  </si>
  <si>
    <t>Vaupotič Bojan</t>
  </si>
  <si>
    <t>Bernardi Alen</t>
  </si>
  <si>
    <t>Finžgarjeva ulica 4</t>
  </si>
  <si>
    <t>Herman Anton</t>
  </si>
  <si>
    <t>Cvetna ulica 20 -Gornji lakuš</t>
  </si>
  <si>
    <t>Kraševec Nejc</t>
  </si>
  <si>
    <t>Veliko Mraševo 70</t>
  </si>
  <si>
    <t>Podbočje</t>
  </si>
  <si>
    <t>SI56 6000 0000 0253 823</t>
  </si>
  <si>
    <t>Muškatevc David</t>
  </si>
  <si>
    <t>Močna 2</t>
  </si>
  <si>
    <t>Pernica</t>
  </si>
  <si>
    <t>SI56 0417 3000 0738 946</t>
  </si>
  <si>
    <t>SI56 1990 6501 0966 398</t>
  </si>
  <si>
    <t>Sagadin Boris</t>
  </si>
  <si>
    <t>Prepolje 118</t>
  </si>
  <si>
    <t>Marjeta na Dravskem polju</t>
  </si>
  <si>
    <t>SI56 0215 0008 7806 139</t>
  </si>
  <si>
    <t>SI56 0247 0025 3756 974</t>
  </si>
  <si>
    <t>Partizanskacesta  33</t>
  </si>
  <si>
    <t>Partizanska cesta 33</t>
  </si>
  <si>
    <t>SI56 0400 1004 7468 782</t>
  </si>
  <si>
    <t>Genc Pavel</t>
  </si>
  <si>
    <t>Vorančeva 21</t>
  </si>
  <si>
    <t>Poljčane</t>
  </si>
  <si>
    <t>Šmarješke Toplice 24</t>
  </si>
  <si>
    <t>Pšunder Smodič Urban</t>
  </si>
  <si>
    <t>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</si>
</sst>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SIT&quot;_-;\-* #,##0.00\ &quot;SIT&quot;_-;_-* &quot;-&quot;??\ &quot;SIT&quot;_-;_-@_-"/>
    <numFmt numFmtId="165" formatCode="00"/>
    <numFmt numFmtId="166" formatCode="000\ 000\ 000"/>
    <numFmt numFmtId="167" formatCode="000\ 000\ 00"/>
    <numFmt numFmtId="168" formatCode="dd/mm/yyyy;@"/>
    <numFmt numFmtId="169" formatCode="0.0"/>
    <numFmt numFmtId="170" formatCode="_-* #,##0.00\ [$€-1]_-;\-* #,##0.00\ [$€-1]_-;_-* &quot;-&quot;??\ [$€-1]_-;_-@_-"/>
    <numFmt numFmtId="171" formatCode="00\ 000\ 000"/>
    <numFmt numFmtId="172" formatCode="dd\-mmm\-yy"/>
  </numFmts>
  <fonts count="47" x14ac:knownFonts="1">
    <font>
      <sz val="11"/>
      <color theme="1"/>
      <name val="Calibri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name val="Verdana"/>
      <family val="2"/>
      <charset val="238"/>
    </font>
    <font>
      <b/>
      <i/>
      <sz val="18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0"/>
      <color theme="1"/>
      <name val="Castellar"/>
      <family val="1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2"/>
      <color theme="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i/>
      <sz val="10"/>
      <name val="Tahoma"/>
      <family val="2"/>
      <charset val="238"/>
    </font>
    <font>
      <b/>
      <i/>
      <u/>
      <sz val="9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b/>
      <sz val="9"/>
      <name val="Tahoma"/>
      <family val="2"/>
      <charset val="238"/>
    </font>
    <font>
      <b/>
      <u/>
      <sz val="9"/>
      <name val="Tahoma"/>
      <family val="2"/>
      <charset val="238"/>
    </font>
    <font>
      <b/>
      <i/>
      <sz val="11"/>
      <name val="Tahoma"/>
      <family val="2"/>
      <charset val="238"/>
    </font>
    <font>
      <b/>
      <i/>
      <sz val="8"/>
      <name val="Tahoma"/>
      <family val="2"/>
      <charset val="238"/>
    </font>
    <font>
      <b/>
      <i/>
      <u/>
      <sz val="8"/>
      <name val="Tahoma"/>
      <family val="2"/>
      <charset val="238"/>
    </font>
    <font>
      <b/>
      <sz val="8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Verdana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4506668294322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16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41" fillId="0" borderId="0"/>
    <xf numFmtId="0" fontId="45" fillId="0" borderId="0"/>
  </cellStyleXfs>
  <cellXfs count="161">
    <xf numFmtId="0" fontId="0" fillId="0" borderId="0" xfId="0"/>
    <xf numFmtId="165" fontId="1" fillId="0" borderId="2" xfId="4" applyNumberFormat="1" applyFont="1" applyBorder="1" applyAlignment="1">
      <alignment horizontal="right" wrapText="1"/>
    </xf>
    <xf numFmtId="0" fontId="2" fillId="0" borderId="0" xfId="0" applyFont="1"/>
    <xf numFmtId="0" fontId="4" fillId="0" borderId="3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9" fillId="5" borderId="0" xfId="0" applyFont="1" applyFill="1" applyAlignment="1" applyProtection="1">
      <alignment horizontal="center"/>
      <protection locked="0"/>
    </xf>
    <xf numFmtId="0" fontId="10" fillId="0" borderId="0" xfId="0" applyFont="1"/>
    <xf numFmtId="0" fontId="11" fillId="5" borderId="0" xfId="0" applyFont="1" applyFill="1" applyProtection="1">
      <protection locked="0"/>
    </xf>
    <xf numFmtId="0" fontId="8" fillId="6" borderId="0" xfId="0" applyFont="1" applyFill="1"/>
    <xf numFmtId="0" fontId="12" fillId="6" borderId="0" xfId="0" applyFont="1" applyFill="1"/>
    <xf numFmtId="0" fontId="13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 applyAlignment="1">
      <alignment horizontal="left"/>
    </xf>
    <xf numFmtId="165" fontId="8" fillId="5" borderId="0" xfId="0" applyNumberFormat="1" applyFont="1" applyFill="1" applyAlignment="1" applyProtection="1">
      <alignment horizontal="center"/>
      <protection locked="0"/>
    </xf>
    <xf numFmtId="169" fontId="8" fillId="0" borderId="0" xfId="0" applyNumberFormat="1" applyFont="1"/>
    <xf numFmtId="169" fontId="12" fillId="0" borderId="0" xfId="0" applyNumberFormat="1" applyFont="1"/>
    <xf numFmtId="169" fontId="15" fillId="0" borderId="0" xfId="0" applyNumberFormat="1" applyFont="1" applyAlignment="1">
      <alignment horizontal="right"/>
    </xf>
    <xf numFmtId="0" fontId="0" fillId="6" borderId="4" xfId="0" applyFill="1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9" fontId="7" fillId="0" borderId="10" xfId="0" applyNumberFormat="1" applyFont="1" applyBorder="1" applyAlignment="1">
      <alignment horizontal="center"/>
    </xf>
    <xf numFmtId="0" fontId="0" fillId="5" borderId="11" xfId="0" applyFill="1" applyBorder="1" applyProtection="1">
      <protection locked="0"/>
    </xf>
    <xf numFmtId="170" fontId="0" fillId="0" borderId="11" xfId="2" applyNumberFormat="1" applyFont="1" applyBorder="1"/>
    <xf numFmtId="170" fontId="0" fillId="0" borderId="12" xfId="1" applyNumberFormat="1" applyFont="1" applyBorder="1"/>
    <xf numFmtId="169" fontId="7" fillId="0" borderId="13" xfId="0" applyNumberFormat="1" applyFont="1" applyBorder="1" applyAlignment="1">
      <alignment horizontal="center"/>
    </xf>
    <xf numFmtId="170" fontId="0" fillId="0" borderId="11" xfId="0" applyNumberFormat="1" applyBorder="1"/>
    <xf numFmtId="0" fontId="0" fillId="5" borderId="14" xfId="0" applyFill="1" applyBorder="1" applyProtection="1">
      <protection locked="0"/>
    </xf>
    <xf numFmtId="170" fontId="0" fillId="0" borderId="15" xfId="2" applyNumberFormat="1" applyFont="1" applyBorder="1"/>
    <xf numFmtId="170" fontId="0" fillId="0" borderId="16" xfId="1" applyNumberFormat="1" applyFont="1" applyBorder="1"/>
    <xf numFmtId="170" fontId="0" fillId="0" borderId="15" xfId="0" applyNumberFormat="1" applyBorder="1"/>
    <xf numFmtId="169" fontId="7" fillId="0" borderId="17" xfId="0" applyNumberFormat="1" applyFont="1" applyBorder="1" applyAlignment="1">
      <alignment horizontal="center"/>
    </xf>
    <xf numFmtId="0" fontId="0" fillId="5" borderId="18" xfId="0" applyFill="1" applyBorder="1" applyProtection="1">
      <protection locked="0"/>
    </xf>
    <xf numFmtId="170" fontId="0" fillId="0" borderId="18" xfId="2" applyNumberFormat="1" applyFont="1" applyBorder="1"/>
    <xf numFmtId="170" fontId="0" fillId="0" borderId="19" xfId="1" applyNumberFormat="1" applyFont="1" applyBorder="1"/>
    <xf numFmtId="170" fontId="0" fillId="0" borderId="9" xfId="0" applyNumberFormat="1" applyBorder="1"/>
    <xf numFmtId="169" fontId="16" fillId="0" borderId="0" xfId="0" applyNumberFormat="1" applyFont="1"/>
    <xf numFmtId="0" fontId="17" fillId="0" borderId="0" xfId="0" applyFont="1"/>
    <xf numFmtId="170" fontId="17" fillId="0" borderId="0" xfId="0" applyNumberFormat="1" applyFont="1"/>
    <xf numFmtId="169" fontId="16" fillId="0" borderId="0" xfId="0" applyNumberFormat="1" applyFont="1" applyAlignment="1">
      <alignment horizontal="center"/>
    </xf>
    <xf numFmtId="170" fontId="0" fillId="7" borderId="21" xfId="1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12" fillId="7" borderId="21" xfId="0" applyFont="1" applyFill="1" applyBorder="1"/>
    <xf numFmtId="170" fontId="0" fillId="0" borderId="0" xfId="1" applyNumberFormat="1" applyFont="1" applyFill="1" applyBorder="1" applyAlignment="1">
      <alignment horizontal="center"/>
    </xf>
    <xf numFmtId="170" fontId="12" fillId="0" borderId="0" xfId="0" applyNumberFormat="1" applyFont="1" applyAlignment="1">
      <alignment horizontal="center"/>
    </xf>
    <xf numFmtId="169" fontId="14" fillId="0" borderId="0" xfId="0" applyNumberFormat="1" applyFont="1"/>
    <xf numFmtId="169" fontId="12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right"/>
    </xf>
    <xf numFmtId="0" fontId="14" fillId="0" borderId="0" xfId="0" applyFont="1"/>
    <xf numFmtId="0" fontId="10" fillId="0" borderId="0" xfId="0" applyFont="1" applyAlignment="1">
      <alignment horizontal="right"/>
    </xf>
    <xf numFmtId="14" fontId="0" fillId="0" borderId="0" xfId="0" applyNumberFormat="1"/>
    <xf numFmtId="165" fontId="14" fillId="0" borderId="0" xfId="0" applyNumberFormat="1" applyFont="1" applyAlignment="1">
      <alignment horizontal="center"/>
    </xf>
    <xf numFmtId="0" fontId="16" fillId="0" borderId="0" xfId="0" applyFont="1"/>
    <xf numFmtId="0" fontId="8" fillId="0" borderId="0" xfId="0" applyFont="1" applyAlignment="1">
      <alignment horizontal="left"/>
    </xf>
    <xf numFmtId="0" fontId="21" fillId="0" borderId="0" xfId="0" applyFont="1"/>
    <xf numFmtId="165" fontId="21" fillId="0" borderId="0" xfId="0" applyNumberFormat="1" applyFont="1" applyAlignment="1">
      <alignment horizontal="center"/>
    </xf>
    <xf numFmtId="165" fontId="21" fillId="0" borderId="0" xfId="0" applyNumberFormat="1" applyFont="1"/>
    <xf numFmtId="0" fontId="22" fillId="0" borderId="0" xfId="3" applyFill="1"/>
    <xf numFmtId="0" fontId="23" fillId="0" borderId="0" xfId="0" applyFont="1"/>
    <xf numFmtId="165" fontId="24" fillId="0" borderId="0" xfId="0" applyNumberFormat="1" applyFont="1" applyAlignment="1">
      <alignment horizontal="center"/>
    </xf>
    <xf numFmtId="165" fontId="24" fillId="0" borderId="0" xfId="0" applyNumberFormat="1" applyFont="1"/>
    <xf numFmtId="0" fontId="0" fillId="0" borderId="29" xfId="0" applyBorder="1" applyAlignment="1">
      <alignment horizontal="center"/>
    </xf>
    <xf numFmtId="170" fontId="0" fillId="0" borderId="12" xfId="0" applyNumberFormat="1" applyBorder="1"/>
    <xf numFmtId="170" fontId="0" fillId="0" borderId="16" xfId="0" applyNumberFormat="1" applyBorder="1"/>
    <xf numFmtId="170" fontId="0" fillId="0" borderId="29" xfId="0" applyNumberFormat="1" applyBorder="1"/>
    <xf numFmtId="0" fontId="21" fillId="0" borderId="0" xfId="0" applyFont="1" applyAlignment="1">
      <alignment horizontal="center"/>
    </xf>
    <xf numFmtId="14" fontId="17" fillId="0" borderId="0" xfId="0" applyNumberFormat="1" applyFont="1"/>
    <xf numFmtId="0" fontId="2" fillId="0" borderId="28" xfId="0" applyFont="1" applyBorder="1" applyProtection="1">
      <protection locked="0"/>
    </xf>
    <xf numFmtId="0" fontId="2" fillId="0" borderId="28" xfId="0" applyFont="1" applyBorder="1"/>
    <xf numFmtId="0" fontId="25" fillId="0" borderId="14" xfId="0" applyFont="1" applyBorder="1" applyAlignment="1">
      <alignment horizontal="center"/>
    </xf>
    <xf numFmtId="0" fontId="25" fillId="0" borderId="27" xfId="0" applyFont="1" applyBorder="1"/>
    <xf numFmtId="0" fontId="25" fillId="0" borderId="14" xfId="0" applyFont="1" applyBorder="1"/>
    <xf numFmtId="0" fontId="0" fillId="0" borderId="31" xfId="0" applyBorder="1"/>
    <xf numFmtId="0" fontId="0" fillId="0" borderId="32" xfId="0" applyBorder="1"/>
    <xf numFmtId="0" fontId="0" fillId="0" borderId="33" xfId="0" applyBorder="1" applyAlignment="1">
      <alignment horizontal="center"/>
    </xf>
    <xf numFmtId="0" fontId="0" fillId="0" borderId="33" xfId="0" applyBorder="1"/>
    <xf numFmtId="170" fontId="0" fillId="0" borderId="32" xfId="1" applyNumberFormat="1" applyFont="1" applyBorder="1" applyAlignment="1">
      <alignment horizontal="center"/>
    </xf>
    <xf numFmtId="0" fontId="0" fillId="0" borderId="34" xfId="0" applyBorder="1"/>
    <xf numFmtId="0" fontId="0" fillId="0" borderId="24" xfId="0" applyBorder="1"/>
    <xf numFmtId="0" fontId="0" fillId="0" borderId="35" xfId="0" applyBorder="1"/>
    <xf numFmtId="0" fontId="0" fillId="0" borderId="15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6" fillId="0" borderId="36" xfId="0" applyFont="1" applyBorder="1"/>
    <xf numFmtId="0" fontId="6" fillId="0" borderId="37" xfId="0" applyFont="1" applyBorder="1"/>
    <xf numFmtId="0" fontId="14" fillId="0" borderId="36" xfId="0" applyFont="1" applyBorder="1"/>
    <xf numFmtId="0" fontId="0" fillId="0" borderId="36" xfId="0" applyBorder="1"/>
    <xf numFmtId="0" fontId="0" fillId="0" borderId="28" xfId="0" applyBorder="1"/>
    <xf numFmtId="0" fontId="26" fillId="0" borderId="0" xfId="0" applyFont="1"/>
    <xf numFmtId="0" fontId="39" fillId="0" borderId="0" xfId="0" applyFont="1"/>
    <xf numFmtId="0" fontId="40" fillId="0" borderId="0" xfId="0" applyFont="1"/>
    <xf numFmtId="0" fontId="42" fillId="2" borderId="1" xfId="5" applyFont="1" applyFill="1" applyBorder="1" applyAlignment="1">
      <alignment horizontal="center"/>
    </xf>
    <xf numFmtId="0" fontId="42" fillId="0" borderId="2" xfId="5" applyFont="1" applyBorder="1" applyAlignment="1">
      <alignment horizontal="right" wrapText="1"/>
    </xf>
    <xf numFmtId="0" fontId="42" fillId="0" borderId="2" xfId="5" applyFont="1" applyBorder="1" applyAlignment="1">
      <alignment wrapText="1"/>
    </xf>
    <xf numFmtId="172" fontId="42" fillId="0" borderId="2" xfId="5" applyNumberFormat="1" applyFont="1" applyBorder="1" applyAlignment="1">
      <alignment horizontal="right" wrapText="1"/>
    </xf>
    <xf numFmtId="165" fontId="42" fillId="0" borderId="2" xfId="5" applyNumberFormat="1" applyFont="1" applyBorder="1" applyAlignment="1">
      <alignment horizontal="right" wrapText="1"/>
    </xf>
    <xf numFmtId="0" fontId="43" fillId="0" borderId="0" xfId="0" applyFont="1"/>
    <xf numFmtId="0" fontId="44" fillId="0" borderId="3" xfId="0" applyFont="1" applyBorder="1" applyAlignment="1">
      <alignment horizontal="left" vertical="center" wrapText="1"/>
    </xf>
    <xf numFmtId="0" fontId="43" fillId="3" borderId="0" xfId="0" applyFont="1" applyFill="1"/>
    <xf numFmtId="0" fontId="43" fillId="4" borderId="0" xfId="0" applyFont="1" applyFill="1"/>
    <xf numFmtId="0" fontId="44" fillId="4" borderId="3" xfId="0" applyFont="1" applyFill="1" applyBorder="1" applyAlignment="1">
      <alignment horizontal="left" vertical="center" wrapText="1"/>
    </xf>
    <xf numFmtId="0" fontId="46" fillId="2" borderId="1" xfId="6" applyFont="1" applyFill="1" applyBorder="1" applyAlignment="1">
      <alignment horizontal="center"/>
    </xf>
    <xf numFmtId="0" fontId="46" fillId="0" borderId="2" xfId="6" applyFont="1" applyBorder="1" applyAlignment="1">
      <alignment horizontal="right" wrapText="1"/>
    </xf>
    <xf numFmtId="0" fontId="46" fillId="0" borderId="2" xfId="6" applyFont="1" applyBorder="1" applyAlignment="1">
      <alignment wrapText="1"/>
    </xf>
    <xf numFmtId="166" fontId="46" fillId="0" borderId="2" xfId="6" applyNumberFormat="1" applyFont="1" applyBorder="1" applyAlignment="1">
      <alignment horizontal="right" wrapText="1"/>
    </xf>
    <xf numFmtId="167" fontId="46" fillId="0" borderId="2" xfId="6" applyNumberFormat="1" applyFont="1" applyBorder="1" applyAlignment="1">
      <alignment horizontal="right" wrapText="1"/>
    </xf>
    <xf numFmtId="0" fontId="45" fillId="0" borderId="0" xfId="6"/>
    <xf numFmtId="0" fontId="12" fillId="0" borderId="38" xfId="0" applyFont="1" applyBorder="1" applyAlignment="1">
      <alignment horizontal="center"/>
    </xf>
    <xf numFmtId="0" fontId="20" fillId="4" borderId="0" xfId="0" applyFont="1" applyFill="1" applyAlignment="1">
      <alignment horizontal="center" vertical="center" textRotation="255"/>
    </xf>
    <xf numFmtId="170" fontId="0" fillId="0" borderId="3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170" fontId="0" fillId="0" borderId="3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170" fontId="6" fillId="0" borderId="37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7" fillId="4" borderId="36" xfId="0" applyFont="1" applyFill="1" applyBorder="1" applyAlignment="1">
      <alignment horizontal="center"/>
    </xf>
    <xf numFmtId="0" fontId="8" fillId="6" borderId="0" xfId="0" applyFont="1" applyFill="1" applyAlignment="1">
      <alignment horizontal="left"/>
    </xf>
    <xf numFmtId="169" fontId="16" fillId="0" borderId="0" xfId="0" applyNumberFormat="1" applyFont="1" applyAlignment="1">
      <alignment horizontal="center"/>
    </xf>
    <xf numFmtId="169" fontId="16" fillId="0" borderId="20" xfId="0" applyNumberFormat="1" applyFont="1" applyBorder="1" applyAlignment="1">
      <alignment horizontal="center"/>
    </xf>
    <xf numFmtId="0" fontId="7" fillId="0" borderId="22" xfId="0" applyFont="1" applyBorder="1" applyAlignment="1">
      <alignment horizontal="right"/>
    </xf>
    <xf numFmtId="0" fontId="7" fillId="0" borderId="0" xfId="0" applyFont="1" applyAlignment="1">
      <alignment horizontal="right"/>
    </xf>
    <xf numFmtId="170" fontId="12" fillId="7" borderId="23" xfId="0" applyNumberFormat="1" applyFont="1" applyFill="1" applyBorder="1" applyAlignment="1">
      <alignment horizontal="center"/>
    </xf>
    <xf numFmtId="170" fontId="12" fillId="7" borderId="30" xfId="0" applyNumberFormat="1" applyFont="1" applyFill="1" applyBorder="1" applyAlignment="1">
      <alignment horizontal="center"/>
    </xf>
    <xf numFmtId="168" fontId="0" fillId="5" borderId="0" xfId="0" applyNumberFormat="1" applyFill="1" applyAlignment="1" applyProtection="1">
      <alignment horizontal="center"/>
      <protection locked="0"/>
    </xf>
    <xf numFmtId="168" fontId="0" fillId="0" borderId="28" xfId="0" applyNumberFormat="1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169" fontId="12" fillId="0" borderId="28" xfId="0" applyNumberFormat="1" applyFont="1" applyBorder="1" applyAlignment="1" applyProtection="1">
      <alignment horizontal="center"/>
      <protection locked="0"/>
    </xf>
    <xf numFmtId="0" fontId="22" fillId="4" borderId="25" xfId="3" applyFill="1" applyBorder="1" applyAlignment="1" applyProtection="1">
      <alignment horizontal="center"/>
      <protection locked="0"/>
    </xf>
    <xf numFmtId="0" fontId="22" fillId="4" borderId="26" xfId="3" applyFill="1" applyBorder="1" applyAlignment="1" applyProtection="1">
      <alignment horizontal="center"/>
      <protection locked="0"/>
    </xf>
    <xf numFmtId="0" fontId="12" fillId="0" borderId="28" xfId="0" applyFont="1" applyBorder="1" applyAlignment="1" applyProtection="1">
      <alignment horizontal="center"/>
      <protection locked="0"/>
    </xf>
    <xf numFmtId="0" fontId="25" fillId="0" borderId="25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169" fontId="12" fillId="0" borderId="0" xfId="0" applyNumberFormat="1" applyFont="1" applyAlignment="1">
      <alignment horizontal="center"/>
    </xf>
    <xf numFmtId="169" fontId="12" fillId="0" borderId="24" xfId="0" applyNumberFormat="1" applyFont="1" applyBorder="1" applyAlignment="1">
      <alignment horizontal="center"/>
    </xf>
    <xf numFmtId="169" fontId="12" fillId="5" borderId="25" xfId="0" applyNumberFormat="1" applyFont="1" applyFill="1" applyBorder="1" applyAlignment="1" applyProtection="1">
      <alignment horizontal="center"/>
      <protection locked="0"/>
    </xf>
    <xf numFmtId="169" fontId="12" fillId="5" borderId="26" xfId="0" applyNumberFormat="1" applyFont="1" applyFill="1" applyBorder="1" applyAlignment="1" applyProtection="1">
      <alignment horizontal="center"/>
      <protection locked="0"/>
    </xf>
    <xf numFmtId="169" fontId="12" fillId="5" borderId="27" xfId="0" applyNumberFormat="1" applyFont="1" applyFill="1" applyBorder="1" applyAlignment="1" applyProtection="1">
      <alignment horizontal="center"/>
      <protection locked="0"/>
    </xf>
    <xf numFmtId="0" fontId="12" fillId="5" borderId="25" xfId="0" applyFont="1" applyFill="1" applyBorder="1" applyAlignment="1" applyProtection="1">
      <alignment horizontal="center"/>
      <protection locked="0"/>
    </xf>
    <xf numFmtId="0" fontId="12" fillId="5" borderId="26" xfId="0" applyFont="1" applyFill="1" applyBorder="1" applyAlignment="1" applyProtection="1">
      <alignment horizontal="center"/>
      <protection locked="0"/>
    </xf>
    <xf numFmtId="0" fontId="12" fillId="5" borderId="27" xfId="0" applyFont="1" applyFill="1" applyBorder="1" applyAlignment="1" applyProtection="1">
      <alignment horizontal="center"/>
      <protection locked="0"/>
    </xf>
    <xf numFmtId="0" fontId="0" fillId="5" borderId="25" xfId="0" applyFill="1" applyBorder="1" applyAlignment="1" applyProtection="1">
      <alignment horizontal="center"/>
      <protection locked="0"/>
    </xf>
    <xf numFmtId="0" fontId="0" fillId="5" borderId="26" xfId="0" applyFill="1" applyBorder="1" applyAlignment="1" applyProtection="1">
      <alignment horizontal="center"/>
      <protection locked="0"/>
    </xf>
    <xf numFmtId="0" fontId="0" fillId="5" borderId="27" xfId="0" applyFill="1" applyBorder="1" applyAlignment="1" applyProtection="1">
      <alignment horizontal="center"/>
      <protection locked="0"/>
    </xf>
    <xf numFmtId="171" fontId="23" fillId="0" borderId="0" xfId="0" applyNumberFormat="1" applyFont="1" applyAlignment="1">
      <alignment horizontal="center"/>
    </xf>
    <xf numFmtId="0" fontId="8" fillId="6" borderId="0" xfId="0" applyFont="1" applyFill="1" applyAlignment="1">
      <alignment horizontal="center"/>
    </xf>
    <xf numFmtId="166" fontId="8" fillId="6" borderId="0" xfId="0" applyNumberFormat="1" applyFont="1" applyFill="1" applyAlignment="1">
      <alignment horizontal="center"/>
    </xf>
  </cellXfs>
  <cellStyles count="7">
    <cellStyle name="Hiperpovezava" xfId="3" builtinId="8"/>
    <cellStyle name="Navadno" xfId="0" builtinId="0"/>
    <cellStyle name="Navadno_List2_1" xfId="6" xr:uid="{C60A1AB5-728B-44C3-9422-68B0CE5730DA}"/>
    <cellStyle name="Navadno_List3" xfId="4" xr:uid="{00000000-0005-0000-0000-000032000000}"/>
    <cellStyle name="Navadno_List4" xfId="5" xr:uid="{34F98CC2-9BBB-43E9-9DC3-CCB4202CFF76}"/>
    <cellStyle name="Odstotek" xfId="2" builtinId="5"/>
    <cellStyle name="Valuta" xfId="1" builtinId="4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571499</xdr:colOff>
      <xdr:row>38</xdr:row>
      <xdr:rowOff>133349</xdr:rowOff>
    </xdr:from>
    <xdr:to>
      <xdr:col>5</xdr:col>
      <xdr:colOff>104774</xdr:colOff>
      <xdr:row>41</xdr:row>
      <xdr:rowOff>28575</xdr:rowOff>
    </xdr:to>
    <xdr:sp macro="" textlink="">
      <xdr:nvSpPr>
        <xdr:cNvPr id="5" name="Elips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240" y="7619365"/>
          <a:ext cx="352425" cy="36258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l-SI" sz="1100" b="0"/>
        </a:p>
      </xdr:txBody>
    </xdr:sp>
    <xdr:clientData/>
  </xdr:twoCellAnchor>
  <xdr:oneCellAnchor>
    <xdr:from>
      <xdr:col>9</xdr:col>
      <xdr:colOff>295275</xdr:colOff>
      <xdr:row>27</xdr:row>
      <xdr:rowOff>61912</xdr:rowOff>
    </xdr:from>
    <xdr:ext cx="914400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57850" y="5481320"/>
          <a:ext cx="914400" cy="2647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326734</xdr:colOff>
      <xdr:row>10</xdr:row>
      <xdr:rowOff>21723</xdr:rowOff>
    </xdr:from>
    <xdr:ext cx="184730" cy="937629"/>
    <xdr:sp macro="" textlink="">
      <xdr:nvSpPr>
        <xdr:cNvPr id="4" name="Pravokotn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412865" y="2269490"/>
          <a:ext cx="184785" cy="93726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326734</xdr:colOff>
      <xdr:row>8</xdr:row>
      <xdr:rowOff>21723</xdr:rowOff>
    </xdr:from>
    <xdr:ext cx="184730" cy="937629"/>
    <xdr:sp macro="" textlink="">
      <xdr:nvSpPr>
        <xdr:cNvPr id="7" name="Pravokotn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12865" y="1850390"/>
          <a:ext cx="184785" cy="93726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7</xdr:col>
      <xdr:colOff>257174</xdr:colOff>
      <xdr:row>0</xdr:row>
      <xdr:rowOff>142875</xdr:rowOff>
    </xdr:from>
    <xdr:to>
      <xdr:col>9</xdr:col>
      <xdr:colOff>253454</xdr:colOff>
      <xdr:row>6</xdr:row>
      <xdr:rowOff>190500</xdr:rowOff>
    </xdr:to>
    <xdr:pic>
      <xdr:nvPicPr>
        <xdr:cNvPr id="13" name="Slik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66565" y="142875"/>
          <a:ext cx="1435100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295275</xdr:colOff>
      <xdr:row>44</xdr:row>
      <xdr:rowOff>49740</xdr:rowOff>
    </xdr:from>
    <xdr:to>
      <xdr:col>8</xdr:col>
      <xdr:colOff>291556</xdr:colOff>
      <xdr:row>50</xdr:row>
      <xdr:rowOff>9524</xdr:rowOff>
    </xdr:to>
    <xdr:pic>
      <xdr:nvPicPr>
        <xdr:cNvPr id="10" name="Slik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05225" y="8574405"/>
          <a:ext cx="1291590" cy="1321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295275</xdr:colOff>
      <xdr:row>26</xdr:row>
      <xdr:rowOff>61912</xdr:rowOff>
    </xdr:from>
    <xdr:ext cx="914400" cy="264560"/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6A688648-1650-45E1-BB3E-BCDF660EA993}"/>
            </a:ext>
          </a:extLst>
        </xdr:cNvPr>
        <xdr:cNvSpPr txBox="1"/>
      </xdr:nvSpPr>
      <xdr:spPr>
        <a:xfrm>
          <a:off x="5657850" y="548163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11</xdr:col>
      <xdr:colOff>326734</xdr:colOff>
      <xdr:row>9</xdr:row>
      <xdr:rowOff>21723</xdr:rowOff>
    </xdr:from>
    <xdr:ext cx="184730" cy="937629"/>
    <xdr:sp macro="" textlink="">
      <xdr:nvSpPr>
        <xdr:cNvPr id="6" name="Pravokotnik 5">
          <a:extLst>
            <a:ext uri="{FF2B5EF4-FFF2-40B4-BE49-F238E27FC236}">
              <a16:creationId xmlns:a16="http://schemas.microsoft.com/office/drawing/2014/main" id="{5F8F23EA-8574-4627-9FFE-6BFE04409A4C}"/>
            </a:ext>
          </a:extLst>
        </xdr:cNvPr>
        <xdr:cNvSpPr/>
      </xdr:nvSpPr>
      <xdr:spPr>
        <a:xfrm>
          <a:off x="6413209" y="226962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sl-SI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9</xdr:col>
      <xdr:colOff>295275</xdr:colOff>
      <xdr:row>26</xdr:row>
      <xdr:rowOff>61912</xdr:rowOff>
    </xdr:from>
    <xdr:ext cx="914400" cy="264560"/>
    <xdr:sp macro="" textlink="">
      <xdr:nvSpPr>
        <xdr:cNvPr id="8" name="PoljeZBesedilom 7">
          <a:extLst>
            <a:ext uri="{FF2B5EF4-FFF2-40B4-BE49-F238E27FC236}">
              <a16:creationId xmlns:a16="http://schemas.microsoft.com/office/drawing/2014/main" id="{C13B7E32-60F0-437D-8A6E-27DAB3B503AC}"/>
            </a:ext>
          </a:extLst>
        </xdr:cNvPr>
        <xdr:cNvSpPr txBox="1"/>
      </xdr:nvSpPr>
      <xdr:spPr>
        <a:xfrm>
          <a:off x="5657850" y="5481637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  <xdr:oneCellAnchor>
    <xdr:from>
      <xdr:col>9</xdr:col>
      <xdr:colOff>295275</xdr:colOff>
      <xdr:row>25</xdr:row>
      <xdr:rowOff>61912</xdr:rowOff>
    </xdr:from>
    <xdr:ext cx="914400" cy="264560"/>
    <xdr:sp macro="" textlink="">
      <xdr:nvSpPr>
        <xdr:cNvPr id="9" name="PoljeZBesedilom 8">
          <a:extLst>
            <a:ext uri="{FF2B5EF4-FFF2-40B4-BE49-F238E27FC236}">
              <a16:creationId xmlns:a16="http://schemas.microsoft.com/office/drawing/2014/main" id="{DC27FDCE-124C-4C56-8D74-4705342C6C00}"/>
            </a:ext>
          </a:extLst>
        </xdr:cNvPr>
        <xdr:cNvSpPr txBox="1"/>
      </xdr:nvSpPr>
      <xdr:spPr>
        <a:xfrm>
          <a:off x="5657850" y="530066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ivan.lopatic@amis.net?subject=Naro&#269;ilo%20obro&#269;kov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T86"/>
  <sheetViews>
    <sheetView showGridLines="0" tabSelected="1" workbookViewId="0">
      <selection activeCell="B20" sqref="B20"/>
    </sheetView>
  </sheetViews>
  <sheetFormatPr defaultColWidth="9" defaultRowHeight="15" x14ac:dyDescent="0.25"/>
  <cols>
    <col min="1" max="1" width="8.140625" customWidth="1"/>
    <col min="2" max="2" width="11" customWidth="1"/>
    <col min="4" max="4" width="10" customWidth="1"/>
    <col min="5" max="5" width="2.28515625" customWidth="1"/>
    <col min="6" max="6" width="11" customWidth="1"/>
    <col min="8" max="8" width="10.42578125" customWidth="1"/>
    <col min="9" max="9" width="11.140625" customWidth="1"/>
    <col min="10" max="10" width="3.85546875" customWidth="1"/>
    <col min="11" max="11" width="6.42578125" customWidth="1"/>
    <col min="12" max="12" width="5.42578125" customWidth="1"/>
    <col min="13" max="13" width="10.42578125" customWidth="1"/>
    <col min="14" max="14" width="21.85546875" customWidth="1"/>
    <col min="15" max="15" width="19.5703125" customWidth="1"/>
    <col min="16" max="16" width="21.140625" customWidth="1"/>
  </cols>
  <sheetData>
    <row r="1" spans="1:20" ht="27" customHeight="1" x14ac:dyDescent="0.35">
      <c r="A1" s="4" t="s">
        <v>0</v>
      </c>
      <c r="B1" s="4"/>
      <c r="C1" s="4"/>
      <c r="G1" s="5" t="s">
        <v>1</v>
      </c>
      <c r="K1" s="123" t="s">
        <v>2</v>
      </c>
      <c r="L1" s="68" t="s">
        <v>3</v>
      </c>
      <c r="M1" s="68"/>
    </row>
    <row r="2" spans="1:20" ht="18" customHeight="1" x14ac:dyDescent="0.35">
      <c r="A2" s="6"/>
      <c r="B2" s="6"/>
      <c r="C2" s="6"/>
      <c r="D2" s="4"/>
      <c r="E2" s="7"/>
      <c r="G2" s="8" t="s">
        <v>4</v>
      </c>
      <c r="K2" s="123"/>
      <c r="L2" s="69">
        <v>1</v>
      </c>
      <c r="M2" s="70" t="s">
        <v>5</v>
      </c>
    </row>
    <row r="3" spans="1:20" ht="15.75" x14ac:dyDescent="0.25">
      <c r="A3" s="8" t="s">
        <v>6</v>
      </c>
      <c r="B3" s="9"/>
      <c r="C3" s="138">
        <v>46193</v>
      </c>
      <c r="D3" s="138"/>
      <c r="G3" s="8" t="s">
        <v>7</v>
      </c>
      <c r="K3" s="123"/>
      <c r="L3" s="69">
        <v>2</v>
      </c>
      <c r="M3" s="70" t="s">
        <v>8</v>
      </c>
      <c r="N3" s="71"/>
      <c r="P3" s="48"/>
      <c r="Q3" s="48"/>
      <c r="R3" s="48"/>
      <c r="S3" s="48"/>
      <c r="T3" s="48"/>
    </row>
    <row r="4" spans="1:20" ht="17.25" customHeight="1" x14ac:dyDescent="0.25">
      <c r="A4" s="10" t="s">
        <v>9</v>
      </c>
      <c r="B4" s="11">
        <v>2027</v>
      </c>
      <c r="C4" s="12"/>
      <c r="K4" s="123"/>
      <c r="L4" s="69">
        <v>5</v>
      </c>
      <c r="M4" s="70" t="s">
        <v>10</v>
      </c>
      <c r="N4" s="48"/>
      <c r="O4" s="48"/>
      <c r="P4" s="48"/>
      <c r="Q4" s="48"/>
      <c r="R4" s="48"/>
      <c r="S4" s="48"/>
      <c r="T4" s="48"/>
    </row>
    <row r="5" spans="1:20" ht="16.5" customHeight="1" x14ac:dyDescent="0.25">
      <c r="A5" s="13">
        <v>4</v>
      </c>
      <c r="B5" s="14" t="str">
        <f>VLOOKUP($A5,List2!$T$3:$W$14,3,FALSE)</f>
        <v>Obročki za perutnino</v>
      </c>
      <c r="C5" s="15"/>
      <c r="D5" s="15"/>
      <c r="E5" s="104">
        <f>A5+A6</f>
        <v>14</v>
      </c>
      <c r="F5" s="105">
        <f>VLOOKUP($E5,List2!$U$3:$X$11,3,FALSE)</f>
        <v>1020</v>
      </c>
      <c r="G5" s="105">
        <f>VLOOKUP($E5,List2!$U$3:$X$11,4,FALSE)</f>
        <v>2026</v>
      </c>
      <c r="K5" s="123"/>
      <c r="L5" s="69">
        <v>7</v>
      </c>
      <c r="M5" s="70" t="s">
        <v>11</v>
      </c>
      <c r="N5" s="48"/>
      <c r="O5" s="72">
        <f>VLOOKUP($D$8,List2!$A$3:$M$33,List2!$D$1,FALSE)</f>
        <v>0</v>
      </c>
      <c r="P5" s="72">
        <f>VLOOKUP($D$8,List2!$A$3:$M$33,List2!$E$1,FALSE)</f>
        <v>0</v>
      </c>
      <c r="Q5" s="72">
        <f>VLOOKUP($D$8,List2!$A$3:$M$33,List2!$F$1,FALSE)</f>
        <v>0</v>
      </c>
      <c r="R5" s="72">
        <f>VLOOKUP($D$8,List2!$A$3:$L$33,List2!$G$1,FALSE)</f>
        <v>0</v>
      </c>
      <c r="S5" s="158">
        <f>VLOOKUP($D$8,List2!$A$3:$M$33,List2!$H$1,FALSE)</f>
        <v>0</v>
      </c>
      <c r="T5" s="158"/>
    </row>
    <row r="6" spans="1:20" ht="16.5" customHeight="1" x14ac:dyDescent="0.25">
      <c r="A6" s="13">
        <v>10</v>
      </c>
      <c r="B6" s="14" t="str">
        <f>VLOOKUP($A6,List2!$T$3:$W$14,3,FALSE)</f>
        <v>Redno naročilo</v>
      </c>
      <c r="C6" s="15"/>
      <c r="D6" s="15"/>
      <c r="E6" s="7"/>
      <c r="F6" s="16"/>
      <c r="G6" s="16"/>
      <c r="K6" s="123"/>
      <c r="L6" s="69">
        <v>8</v>
      </c>
      <c r="M6" s="70" t="s">
        <v>12</v>
      </c>
      <c r="N6" s="48"/>
      <c r="O6" s="72">
        <f>VLOOKUP($D$8,List2!$A$3:$M$33,List2!$I$1,FALSE)</f>
        <v>0</v>
      </c>
      <c r="P6" s="72">
        <f>VLOOKUP($D$8,List2!$A$3:$M$33,List2!$J$1,FALSE)</f>
        <v>0</v>
      </c>
      <c r="Q6" s="72">
        <f>VLOOKUP($D$8,List2!$A$3:$M$33,List2!$K$1,FALSE)</f>
        <v>0</v>
      </c>
      <c r="R6" s="72">
        <f>VLOOKUP($D$8,List2!$A$3:$L$33,List2!$L$1,FALSE)</f>
        <v>0</v>
      </c>
      <c r="S6" s="158">
        <f>VLOOKUP($D$8,List2!$A$3:$M$33,List2!$M$1,FALSE)</f>
        <v>0</v>
      </c>
      <c r="T6" s="158"/>
    </row>
    <row r="7" spans="1:20" ht="16.5" customHeight="1" x14ac:dyDescent="0.25">
      <c r="A7" s="17"/>
      <c r="B7" s="18"/>
      <c r="C7" s="18"/>
      <c r="D7" s="18"/>
      <c r="E7" s="18"/>
      <c r="F7" s="18"/>
      <c r="G7" s="18"/>
      <c r="H7" s="18"/>
      <c r="K7" s="123"/>
      <c r="L7" s="69">
        <v>10</v>
      </c>
      <c r="M7" s="70" t="s">
        <v>14</v>
      </c>
      <c r="N7" s="48"/>
      <c r="O7" s="48"/>
      <c r="P7" s="48"/>
      <c r="Q7" s="48"/>
      <c r="R7" s="48"/>
      <c r="S7" s="48"/>
      <c r="T7" s="48"/>
    </row>
    <row r="8" spans="1:20" ht="16.5" customHeight="1" x14ac:dyDescent="0.3">
      <c r="A8" s="19" t="s">
        <v>13</v>
      </c>
      <c r="D8" s="20"/>
      <c r="K8" s="123"/>
      <c r="L8" s="69">
        <v>11</v>
      </c>
      <c r="M8" s="70" t="s">
        <v>15</v>
      </c>
    </row>
    <row r="9" spans="1:20" ht="16.5" customHeight="1" x14ac:dyDescent="0.25">
      <c r="A9" s="159">
        <f>VLOOKUP($D$8,List2!$A$2:$L$33,List2!$B$1,FALSE)</f>
        <v>0</v>
      </c>
      <c r="B9" s="159"/>
      <c r="C9" s="159"/>
      <c r="D9" s="159"/>
      <c r="E9" s="159"/>
      <c r="F9" s="159"/>
      <c r="G9" s="159"/>
      <c r="H9" s="159"/>
      <c r="I9" s="159"/>
      <c r="K9" s="123"/>
      <c r="L9" s="73">
        <v>12</v>
      </c>
      <c r="M9" s="74" t="s">
        <v>17</v>
      </c>
    </row>
    <row r="10" spans="1:20" ht="16.5" customHeight="1" x14ac:dyDescent="0.25">
      <c r="A10" s="21" t="s">
        <v>16</v>
      </c>
      <c r="B10" s="22"/>
      <c r="K10" s="123"/>
      <c r="L10" s="73">
        <v>14</v>
      </c>
      <c r="M10" s="74" t="s">
        <v>18</v>
      </c>
    </row>
    <row r="11" spans="1:20" ht="16.5" customHeight="1" x14ac:dyDescent="0.25">
      <c r="A11" s="23"/>
      <c r="B11" s="131">
        <f>IF($A$5=4,$O$5,$O$6)</f>
        <v>0</v>
      </c>
      <c r="C11" s="131"/>
      <c r="D11" s="131"/>
      <c r="F11" s="160">
        <f>IF($A$5=4,$S$5,$S$6)</f>
        <v>0</v>
      </c>
      <c r="G11" s="160"/>
      <c r="I11" s="8"/>
      <c r="J11" s="8"/>
      <c r="K11" s="8"/>
      <c r="L11" s="69">
        <v>16</v>
      </c>
      <c r="M11" s="70" t="s">
        <v>20</v>
      </c>
    </row>
    <row r="12" spans="1:20" ht="16.5" customHeight="1" x14ac:dyDescent="0.25">
      <c r="A12" s="23"/>
      <c r="B12" s="131">
        <f>IF($A$5=4,$P$5,$P$6)</f>
        <v>0</v>
      </c>
      <c r="C12" s="131"/>
      <c r="D12" s="131"/>
      <c r="E12" s="131"/>
      <c r="F12" s="131"/>
      <c r="G12" s="131"/>
      <c r="I12" s="8"/>
      <c r="J12" s="8"/>
      <c r="K12" s="8"/>
      <c r="L12" s="69">
        <v>17</v>
      </c>
      <c r="M12" s="70" t="s">
        <v>25</v>
      </c>
    </row>
    <row r="13" spans="1:20" ht="17.25" customHeight="1" x14ac:dyDescent="0.25">
      <c r="B13" s="14">
        <f>IF($A$5=4,$Q$5,$Q$6)</f>
        <v>0</v>
      </c>
      <c r="C13" s="131">
        <f>IF($A$5=4,$R$5,$R$6)</f>
        <v>0</v>
      </c>
      <c r="D13" s="131"/>
      <c r="E13" s="131"/>
      <c r="F13" s="24"/>
      <c r="G13" s="24"/>
      <c r="H13" s="25"/>
      <c r="I13" s="25"/>
      <c r="L13" s="69">
        <v>18</v>
      </c>
      <c r="M13" s="70" t="s">
        <v>316</v>
      </c>
    </row>
    <row r="14" spans="1:20" ht="14.25" customHeight="1" x14ac:dyDescent="0.25">
      <c r="A14" s="26" t="s">
        <v>21</v>
      </c>
      <c r="B14" s="27" t="s">
        <v>22</v>
      </c>
      <c r="C14" s="27" t="s">
        <v>23</v>
      </c>
      <c r="D14" s="28" t="s">
        <v>24</v>
      </c>
      <c r="E14" s="29"/>
      <c r="F14" s="30" t="s">
        <v>21</v>
      </c>
      <c r="G14" s="31" t="s">
        <v>22</v>
      </c>
      <c r="H14" s="31" t="s">
        <v>23</v>
      </c>
      <c r="I14" s="75" t="s">
        <v>24</v>
      </c>
      <c r="L14" s="69">
        <v>22</v>
      </c>
      <c r="M14" s="70" t="s">
        <v>26</v>
      </c>
    </row>
    <row r="15" spans="1:20" ht="14.25" customHeight="1" x14ac:dyDescent="0.25">
      <c r="A15" s="32">
        <v>2</v>
      </c>
      <c r="B15" s="33"/>
      <c r="C15" s="34">
        <f t="shared" ref="C15:C30" si="0">$C$32</f>
        <v>0.3</v>
      </c>
      <c r="D15" s="35">
        <f>B15*C15</f>
        <v>0</v>
      </c>
      <c r="F15" s="36">
        <v>7</v>
      </c>
      <c r="G15" s="33"/>
      <c r="H15" s="37">
        <f t="shared" ref="H15:H30" si="1">$C$32</f>
        <v>0.3</v>
      </c>
      <c r="I15" s="76">
        <f>G15*H15</f>
        <v>0</v>
      </c>
      <c r="L15" s="69">
        <v>23</v>
      </c>
      <c r="M15" s="70" t="s">
        <v>27</v>
      </c>
    </row>
    <row r="16" spans="1:20" ht="14.25" customHeight="1" x14ac:dyDescent="0.25">
      <c r="A16" s="32">
        <v>2.2000000000000002</v>
      </c>
      <c r="B16" s="38"/>
      <c r="C16" s="39">
        <f t="shared" si="0"/>
        <v>0.3</v>
      </c>
      <c r="D16" s="40">
        <f t="shared" ref="D16:D30" si="2">B16*C16</f>
        <v>0</v>
      </c>
      <c r="F16" s="32">
        <v>8</v>
      </c>
      <c r="G16" s="38"/>
      <c r="H16" s="41">
        <f t="shared" si="1"/>
        <v>0.3</v>
      </c>
      <c r="I16" s="77">
        <f t="shared" ref="I16:I30" si="3">G16*H16</f>
        <v>0</v>
      </c>
      <c r="L16" s="69">
        <v>24</v>
      </c>
      <c r="M16" s="70" t="s">
        <v>28</v>
      </c>
    </row>
    <row r="17" spans="1:14" ht="14.25" customHeight="1" x14ac:dyDescent="0.25">
      <c r="A17" s="32">
        <v>2.5</v>
      </c>
      <c r="B17" s="38"/>
      <c r="C17" s="39">
        <f t="shared" si="0"/>
        <v>0.3</v>
      </c>
      <c r="D17" s="40">
        <f t="shared" si="2"/>
        <v>0</v>
      </c>
      <c r="F17" s="32">
        <v>9</v>
      </c>
      <c r="G17" s="38"/>
      <c r="H17" s="41">
        <f t="shared" si="1"/>
        <v>0.3</v>
      </c>
      <c r="I17" s="77">
        <f t="shared" si="3"/>
        <v>0</v>
      </c>
      <c r="L17" s="69">
        <v>25</v>
      </c>
      <c r="M17" s="70" t="s">
        <v>29</v>
      </c>
    </row>
    <row r="18" spans="1:14" ht="14.25" customHeight="1" x14ac:dyDescent="0.25">
      <c r="A18" s="32">
        <v>2.7</v>
      </c>
      <c r="B18" s="38"/>
      <c r="C18" s="39">
        <f t="shared" si="0"/>
        <v>0.3</v>
      </c>
      <c r="D18" s="40">
        <f t="shared" si="2"/>
        <v>0</v>
      </c>
      <c r="F18" s="32">
        <v>10</v>
      </c>
      <c r="G18" s="38"/>
      <c r="H18" s="41">
        <f t="shared" si="1"/>
        <v>0.3</v>
      </c>
      <c r="I18" s="77">
        <f t="shared" si="3"/>
        <v>0</v>
      </c>
      <c r="L18" s="69">
        <v>27</v>
      </c>
      <c r="M18" s="70" t="s">
        <v>30</v>
      </c>
    </row>
    <row r="19" spans="1:14" ht="14.25" customHeight="1" x14ac:dyDescent="0.25">
      <c r="A19" s="32">
        <v>3</v>
      </c>
      <c r="B19" s="38"/>
      <c r="C19" s="39">
        <f t="shared" si="0"/>
        <v>0.3</v>
      </c>
      <c r="D19" s="40">
        <f t="shared" si="2"/>
        <v>0</v>
      </c>
      <c r="F19" s="32">
        <v>11</v>
      </c>
      <c r="G19" s="38"/>
      <c r="H19" s="41">
        <f t="shared" si="1"/>
        <v>0.3</v>
      </c>
      <c r="I19" s="77">
        <f t="shared" si="3"/>
        <v>0</v>
      </c>
      <c r="L19" s="69">
        <v>30</v>
      </c>
      <c r="M19" s="70" t="s">
        <v>31</v>
      </c>
    </row>
    <row r="20" spans="1:14" ht="14.25" customHeight="1" x14ac:dyDescent="0.25">
      <c r="A20" s="32">
        <v>3.2</v>
      </c>
      <c r="B20" s="38"/>
      <c r="C20" s="39">
        <f t="shared" si="0"/>
        <v>0.3</v>
      </c>
      <c r="D20" s="40">
        <f t="shared" si="2"/>
        <v>0</v>
      </c>
      <c r="F20" s="32">
        <v>12</v>
      </c>
      <c r="G20" s="38"/>
      <c r="H20" s="41">
        <f t="shared" si="1"/>
        <v>0.3</v>
      </c>
      <c r="I20" s="77">
        <f t="shared" si="3"/>
        <v>0</v>
      </c>
      <c r="L20" s="69">
        <v>32</v>
      </c>
      <c r="M20" s="70" t="s">
        <v>32</v>
      </c>
    </row>
    <row r="21" spans="1:14" ht="14.25" customHeight="1" x14ac:dyDescent="0.25">
      <c r="A21" s="32">
        <v>3.5</v>
      </c>
      <c r="B21" s="38"/>
      <c r="C21" s="39">
        <f t="shared" si="0"/>
        <v>0.3</v>
      </c>
      <c r="D21" s="40">
        <f t="shared" si="2"/>
        <v>0</v>
      </c>
      <c r="F21" s="32">
        <v>13</v>
      </c>
      <c r="G21" s="38"/>
      <c r="H21" s="41">
        <f t="shared" si="1"/>
        <v>0.3</v>
      </c>
      <c r="I21" s="77">
        <f t="shared" si="3"/>
        <v>0</v>
      </c>
      <c r="L21" s="69">
        <v>33</v>
      </c>
      <c r="M21" s="70" t="s">
        <v>33</v>
      </c>
    </row>
    <row r="22" spans="1:14" ht="14.25" customHeight="1" x14ac:dyDescent="0.25">
      <c r="A22" s="32">
        <v>3.8</v>
      </c>
      <c r="B22" s="38"/>
      <c r="C22" s="39">
        <f t="shared" si="0"/>
        <v>0.3</v>
      </c>
      <c r="D22" s="40">
        <f t="shared" si="2"/>
        <v>0</v>
      </c>
      <c r="F22" s="32">
        <v>14</v>
      </c>
      <c r="G22" s="38"/>
      <c r="H22" s="41">
        <f t="shared" si="1"/>
        <v>0.3</v>
      </c>
      <c r="I22" s="77">
        <f t="shared" si="3"/>
        <v>0</v>
      </c>
      <c r="L22" s="69">
        <v>34</v>
      </c>
      <c r="M22" s="70" t="s">
        <v>34</v>
      </c>
    </row>
    <row r="23" spans="1:14" ht="14.25" customHeight="1" x14ac:dyDescent="0.25">
      <c r="A23" s="32">
        <v>4</v>
      </c>
      <c r="B23" s="38"/>
      <c r="C23" s="39">
        <f t="shared" si="0"/>
        <v>0.3</v>
      </c>
      <c r="D23" s="40">
        <f t="shared" si="2"/>
        <v>0</v>
      </c>
      <c r="F23" s="32">
        <v>15</v>
      </c>
      <c r="G23" s="38"/>
      <c r="H23" s="41">
        <f t="shared" si="1"/>
        <v>0.3</v>
      </c>
      <c r="I23" s="77">
        <f t="shared" si="3"/>
        <v>0</v>
      </c>
      <c r="L23" s="69">
        <v>36</v>
      </c>
      <c r="M23" s="70" t="s">
        <v>35</v>
      </c>
    </row>
    <row r="24" spans="1:14" ht="14.25" customHeight="1" x14ac:dyDescent="0.25">
      <c r="A24" s="32">
        <v>4.2</v>
      </c>
      <c r="B24" s="38"/>
      <c r="C24" s="39">
        <f t="shared" si="0"/>
        <v>0.3</v>
      </c>
      <c r="D24" s="40">
        <f t="shared" si="2"/>
        <v>0</v>
      </c>
      <c r="F24" s="32">
        <v>16</v>
      </c>
      <c r="G24" s="38"/>
      <c r="H24" s="41">
        <f t="shared" si="1"/>
        <v>0.3</v>
      </c>
      <c r="I24" s="77">
        <f t="shared" si="3"/>
        <v>0</v>
      </c>
      <c r="L24" s="69">
        <v>37</v>
      </c>
      <c r="M24" s="70" t="s">
        <v>36</v>
      </c>
    </row>
    <row r="25" spans="1:14" ht="14.25" customHeight="1" x14ac:dyDescent="0.25">
      <c r="A25" s="32">
        <v>4.4000000000000004</v>
      </c>
      <c r="B25" s="38"/>
      <c r="C25" s="39">
        <f t="shared" si="0"/>
        <v>0.3</v>
      </c>
      <c r="D25" s="40">
        <f t="shared" si="2"/>
        <v>0</v>
      </c>
      <c r="F25" s="32">
        <v>18</v>
      </c>
      <c r="G25" s="38"/>
      <c r="H25" s="41">
        <f t="shared" si="1"/>
        <v>0.3</v>
      </c>
      <c r="I25" s="77">
        <f t="shared" si="3"/>
        <v>0</v>
      </c>
      <c r="L25" s="69">
        <v>40</v>
      </c>
      <c r="M25" s="70" t="s">
        <v>38</v>
      </c>
    </row>
    <row r="26" spans="1:14" ht="14.25" customHeight="1" x14ac:dyDescent="0.25">
      <c r="A26" s="32">
        <v>4.5</v>
      </c>
      <c r="B26" s="38"/>
      <c r="C26" s="39">
        <f t="shared" si="0"/>
        <v>0.3</v>
      </c>
      <c r="D26" s="40">
        <f t="shared" si="2"/>
        <v>0</v>
      </c>
      <c r="F26" s="32">
        <v>20</v>
      </c>
      <c r="G26" s="38"/>
      <c r="H26" s="41">
        <f t="shared" si="1"/>
        <v>0.3</v>
      </c>
      <c r="I26" s="77">
        <f t="shared" si="3"/>
        <v>0</v>
      </c>
      <c r="L26" s="69">
        <v>50</v>
      </c>
      <c r="M26" s="70" t="s">
        <v>39</v>
      </c>
    </row>
    <row r="27" spans="1:14" ht="14.25" customHeight="1" x14ac:dyDescent="0.25">
      <c r="A27" s="32">
        <v>5</v>
      </c>
      <c r="B27" s="38"/>
      <c r="C27" s="39">
        <f t="shared" si="0"/>
        <v>0.3</v>
      </c>
      <c r="D27" s="40">
        <f t="shared" si="2"/>
        <v>0</v>
      </c>
      <c r="F27" s="32">
        <v>22</v>
      </c>
      <c r="G27" s="38"/>
      <c r="H27" s="41">
        <f t="shared" si="1"/>
        <v>0.3</v>
      </c>
      <c r="I27" s="77">
        <f t="shared" si="3"/>
        <v>0</v>
      </c>
      <c r="L27" s="69">
        <v>52</v>
      </c>
      <c r="M27" s="70" t="s">
        <v>40</v>
      </c>
    </row>
    <row r="28" spans="1:14" ht="14.25" customHeight="1" x14ac:dyDescent="0.25">
      <c r="A28" s="32">
        <v>5.5</v>
      </c>
      <c r="B28" s="38"/>
      <c r="C28" s="39">
        <f t="shared" si="0"/>
        <v>0.3</v>
      </c>
      <c r="D28" s="40">
        <f t="shared" si="2"/>
        <v>0</v>
      </c>
      <c r="F28" s="32">
        <v>24</v>
      </c>
      <c r="G28" s="38"/>
      <c r="H28" s="41">
        <f t="shared" si="1"/>
        <v>0.3</v>
      </c>
      <c r="I28" s="77">
        <f t="shared" si="3"/>
        <v>0</v>
      </c>
      <c r="L28" s="69"/>
      <c r="M28" s="70"/>
    </row>
    <row r="29" spans="1:14" ht="14.25" customHeight="1" x14ac:dyDescent="0.25">
      <c r="A29" s="32">
        <v>6</v>
      </c>
      <c r="B29" s="38"/>
      <c r="C29" s="39">
        <f t="shared" si="0"/>
        <v>0.3</v>
      </c>
      <c r="D29" s="40">
        <f t="shared" si="2"/>
        <v>0</v>
      </c>
      <c r="F29" s="32">
        <v>27</v>
      </c>
      <c r="G29" s="38"/>
      <c r="H29" s="41">
        <f t="shared" si="1"/>
        <v>0.3</v>
      </c>
      <c r="I29" s="77">
        <f t="shared" si="3"/>
        <v>0</v>
      </c>
      <c r="L29" s="69"/>
      <c r="M29" s="70"/>
    </row>
    <row r="30" spans="1:14" ht="14.25" customHeight="1" x14ac:dyDescent="0.25">
      <c r="A30" s="42">
        <v>6.5</v>
      </c>
      <c r="B30" s="43"/>
      <c r="C30" s="44">
        <f t="shared" si="0"/>
        <v>0.3</v>
      </c>
      <c r="D30" s="45">
        <f t="shared" si="2"/>
        <v>0</v>
      </c>
      <c r="F30" s="42">
        <v>32</v>
      </c>
      <c r="G30" s="43"/>
      <c r="H30" s="46">
        <f t="shared" si="1"/>
        <v>0.3</v>
      </c>
      <c r="I30" s="78">
        <f t="shared" si="3"/>
        <v>0</v>
      </c>
      <c r="L30" s="69"/>
      <c r="M30" s="70"/>
    </row>
    <row r="31" spans="1:14" x14ac:dyDescent="0.25">
      <c r="A31" s="47"/>
      <c r="B31" s="48">
        <f>SUM(B15:B30)</f>
        <v>0</v>
      </c>
      <c r="C31" s="48"/>
      <c r="D31" s="49">
        <f>SUM(D15:D30)</f>
        <v>0</v>
      </c>
      <c r="G31" s="48" cm="1">
        <f t="array" ref="G31">SUM(+G15:G30)</f>
        <v>0</v>
      </c>
      <c r="H31" s="48"/>
      <c r="I31" s="49">
        <f>SUM(I15:I30)</f>
        <v>0</v>
      </c>
      <c r="L31" s="79"/>
      <c r="M31" s="68"/>
      <c r="N31" s="68"/>
    </row>
    <row r="32" spans="1:14" ht="15.75" x14ac:dyDescent="0.25">
      <c r="A32" s="132" t="s">
        <v>41</v>
      </c>
      <c r="B32" s="133"/>
      <c r="C32" s="51">
        <v>0.3</v>
      </c>
      <c r="D32" s="134" t="s">
        <v>42</v>
      </c>
      <c r="E32" s="135"/>
      <c r="F32" s="53">
        <f>B31+G31</f>
        <v>0</v>
      </c>
      <c r="G32" t="s">
        <v>22</v>
      </c>
      <c r="H32" s="136">
        <f>D31+I31</f>
        <v>0</v>
      </c>
      <c r="I32" s="137"/>
      <c r="J32" s="66"/>
      <c r="K32" s="66"/>
      <c r="L32" s="79"/>
      <c r="M32" s="68"/>
      <c r="N32" s="68"/>
    </row>
    <row r="33" spans="1:13" ht="15.75" x14ac:dyDescent="0.25">
      <c r="A33" s="50"/>
      <c r="B33" s="50"/>
      <c r="C33" s="54"/>
      <c r="D33" s="52"/>
      <c r="E33" s="52"/>
      <c r="F33" s="18"/>
      <c r="H33" s="55"/>
      <c r="I33" s="55"/>
      <c r="J33" s="66"/>
      <c r="K33" s="66"/>
      <c r="L33" s="79"/>
    </row>
    <row r="34" spans="1:13" ht="17.25" customHeight="1" x14ac:dyDescent="0.3">
      <c r="A34" s="56" t="s">
        <v>43</v>
      </c>
      <c r="B34" s="22"/>
      <c r="L34" s="79"/>
    </row>
    <row r="35" spans="1:13" x14ac:dyDescent="0.25">
      <c r="A35" s="147" t="s">
        <v>44</v>
      </c>
      <c r="B35" s="148"/>
      <c r="C35" s="149"/>
      <c r="D35" s="150"/>
      <c r="E35" s="150"/>
      <c r="F35" s="150"/>
      <c r="G35" s="150"/>
      <c r="H35" s="150"/>
      <c r="I35" s="151"/>
    </row>
    <row r="36" spans="1:13" x14ac:dyDescent="0.25">
      <c r="A36" s="57" t="s">
        <v>45</v>
      </c>
      <c r="B36" s="152"/>
      <c r="C36" s="153"/>
      <c r="D36" s="153"/>
      <c r="E36" s="154"/>
      <c r="F36" s="57" t="s">
        <v>46</v>
      </c>
      <c r="G36" s="155"/>
      <c r="H36" s="156"/>
      <c r="I36" s="157"/>
    </row>
    <row r="37" spans="1:13" ht="11.25" customHeight="1" x14ac:dyDescent="0.25">
      <c r="A37" s="22"/>
      <c r="B37" s="18"/>
      <c r="C37" s="18"/>
      <c r="D37" s="18"/>
    </row>
    <row r="38" spans="1:13" ht="13.5" customHeight="1" x14ac:dyDescent="0.25">
      <c r="A38" s="18"/>
      <c r="B38" s="18"/>
      <c r="C38" s="18"/>
      <c r="D38" s="18"/>
      <c r="E38" t="s">
        <v>47</v>
      </c>
      <c r="G38" s="18"/>
      <c r="H38" s="18"/>
      <c r="I38" s="18"/>
      <c r="J38" s="18"/>
      <c r="L38" s="142" t="s">
        <v>48</v>
      </c>
      <c r="M38" s="143"/>
    </row>
    <row r="39" spans="1:13" ht="14.25" customHeight="1" x14ac:dyDescent="0.25">
      <c r="A39" s="141"/>
      <c r="B39" s="141"/>
      <c r="C39" s="141"/>
      <c r="D39" s="18"/>
      <c r="G39" s="140"/>
      <c r="H39" s="140"/>
      <c r="I39" s="140"/>
      <c r="L39" s="142" t="s">
        <v>49</v>
      </c>
      <c r="M39" s="143"/>
    </row>
    <row r="40" spans="1:13" x14ac:dyDescent="0.25">
      <c r="A40" s="18" t="s">
        <v>50</v>
      </c>
      <c r="B40" s="18"/>
      <c r="C40" s="18"/>
      <c r="D40" s="18"/>
      <c r="E40" s="18"/>
      <c r="G40" s="18" t="s">
        <v>51</v>
      </c>
    </row>
    <row r="41" spans="1:13" ht="7.5" customHeight="1" x14ac:dyDescent="0.25">
      <c r="A41" s="18"/>
      <c r="B41" s="18"/>
      <c r="C41" s="18"/>
      <c r="D41" s="18"/>
      <c r="E41" s="18"/>
    </row>
    <row r="42" spans="1:13" x14ac:dyDescent="0.25">
      <c r="A42" s="144"/>
      <c r="B42" s="144"/>
      <c r="C42" s="144"/>
      <c r="D42" s="18"/>
    </row>
    <row r="43" spans="1:13" x14ac:dyDescent="0.25">
      <c r="A43" s="18" t="s">
        <v>52</v>
      </c>
      <c r="B43" s="18"/>
      <c r="C43" s="18"/>
      <c r="D43" s="18"/>
    </row>
    <row r="46" spans="1:13" ht="23.25" x14ac:dyDescent="0.35">
      <c r="B46" s="4" t="s">
        <v>53</v>
      </c>
      <c r="H46" s="8"/>
    </row>
    <row r="47" spans="1:13" ht="15.75" x14ac:dyDescent="0.25">
      <c r="H47" s="8"/>
    </row>
    <row r="48" spans="1:13" ht="15.75" x14ac:dyDescent="0.25">
      <c r="H48" s="8"/>
    </row>
    <row r="49" spans="1:14" ht="18.75" x14ac:dyDescent="0.3">
      <c r="A49" s="58">
        <f>$D$8</f>
        <v>0</v>
      </c>
      <c r="B49" s="7"/>
      <c r="C49" s="7"/>
      <c r="D49" s="7"/>
      <c r="E49" s="59"/>
      <c r="F49" s="59"/>
    </row>
    <row r="50" spans="1:14" ht="18.75" x14ac:dyDescent="0.3">
      <c r="A50" s="7">
        <f>$A$9</f>
        <v>0</v>
      </c>
      <c r="B50" s="7"/>
      <c r="C50" s="7"/>
      <c r="D50" s="59"/>
      <c r="E50" s="59"/>
      <c r="F50" s="59"/>
    </row>
    <row r="51" spans="1:14" ht="18.75" x14ac:dyDescent="0.3">
      <c r="A51" s="8">
        <f>VLOOKUP($D$8,List2!$A$3:$P$33,List2!$N$1,FALSE)</f>
        <v>0</v>
      </c>
      <c r="B51" s="9"/>
      <c r="C51" s="9"/>
      <c r="D51" s="60"/>
      <c r="E51" s="60"/>
      <c r="F51" s="60"/>
      <c r="G51" s="61"/>
      <c r="H51" s="62" t="s">
        <v>1</v>
      </c>
      <c r="I51" s="18"/>
      <c r="J51" s="18"/>
    </row>
    <row r="52" spans="1:14" ht="22.5" customHeight="1" x14ac:dyDescent="0.3">
      <c r="A52" s="19">
        <f>VLOOKUP($D$8,List2!$A$3:$P$33,List2!$O$1,FALSE)</f>
        <v>0</v>
      </c>
      <c r="B52" s="19">
        <f>VLOOKUP($D$8,List2!$A$3:$P$33,List2!$P$1,FALSE)</f>
        <v>0</v>
      </c>
      <c r="C52" s="9"/>
      <c r="D52" s="60"/>
      <c r="E52" s="60"/>
      <c r="F52" s="60"/>
      <c r="H52" t="s">
        <v>4</v>
      </c>
    </row>
    <row r="53" spans="1:14" ht="15.75" customHeight="1" x14ac:dyDescent="0.3">
      <c r="A53" s="63"/>
      <c r="B53" s="19"/>
      <c r="C53" s="60"/>
      <c r="D53" s="60"/>
      <c r="E53" s="60"/>
      <c r="F53" s="60"/>
      <c r="H53" t="s">
        <v>54</v>
      </c>
    </row>
    <row r="54" spans="1:14" ht="23.25" customHeight="1" x14ac:dyDescent="0.25">
      <c r="A54" s="61"/>
      <c r="B54" s="18"/>
      <c r="C54" s="18"/>
      <c r="D54" s="18"/>
      <c r="G54" s="61" t="s">
        <v>55</v>
      </c>
      <c r="H54" s="18">
        <v>18180566</v>
      </c>
      <c r="I54" s="18"/>
      <c r="J54" s="18"/>
      <c r="K54" s="80"/>
      <c r="L54" s="80"/>
      <c r="N54" s="64"/>
    </row>
    <row r="55" spans="1:14" x14ac:dyDescent="0.25">
      <c r="A55" s="61"/>
      <c r="B55" s="18"/>
      <c r="C55" s="18"/>
      <c r="G55" s="61" t="s">
        <v>56</v>
      </c>
      <c r="H55" s="18" t="s">
        <v>57</v>
      </c>
      <c r="I55" s="18"/>
      <c r="K55" s="48"/>
      <c r="L55" s="48"/>
    </row>
    <row r="56" spans="1:14" x14ac:dyDescent="0.25">
      <c r="A56" s="61"/>
      <c r="H56" s="64"/>
      <c r="I56" s="2"/>
      <c r="J56" s="48" t="s">
        <v>58</v>
      </c>
      <c r="K56" s="48"/>
      <c r="L56" s="48"/>
      <c r="N56" s="64"/>
    </row>
    <row r="57" spans="1:14" x14ac:dyDescent="0.25">
      <c r="H57" s="64"/>
      <c r="I57" s="2"/>
      <c r="J57" s="2"/>
    </row>
    <row r="58" spans="1:14" ht="15.75" x14ac:dyDescent="0.25">
      <c r="G58" s="7" t="s">
        <v>59</v>
      </c>
      <c r="I58" s="81"/>
      <c r="J58" s="82"/>
    </row>
    <row r="59" spans="1:14" ht="18.75" x14ac:dyDescent="0.3">
      <c r="A59" s="65"/>
      <c r="B59" s="7"/>
      <c r="C59" s="66"/>
      <c r="D59" s="66"/>
      <c r="E59" s="66"/>
      <c r="F59" s="66"/>
      <c r="G59" s="18" t="s">
        <v>60</v>
      </c>
      <c r="H59" s="64"/>
      <c r="I59" s="64">
        <f>C3</f>
        <v>46193</v>
      </c>
    </row>
    <row r="60" spans="1:14" ht="15.75" x14ac:dyDescent="0.25">
      <c r="B60" s="8"/>
      <c r="G60" s="18" t="s">
        <v>61</v>
      </c>
      <c r="I60" s="64">
        <v>46218</v>
      </c>
    </row>
    <row r="61" spans="1:14" ht="15.75" x14ac:dyDescent="0.25">
      <c r="B61" s="67"/>
      <c r="C61" s="67"/>
    </row>
    <row r="64" spans="1:14" x14ac:dyDescent="0.25">
      <c r="B64" t="s">
        <v>62</v>
      </c>
    </row>
    <row r="66" spans="1:10" x14ac:dyDescent="0.25">
      <c r="B66" t="s">
        <v>63</v>
      </c>
      <c r="C66" s="61" t="s">
        <v>64</v>
      </c>
      <c r="D66">
        <f>B4</f>
        <v>2027</v>
      </c>
    </row>
    <row r="67" spans="1:10" ht="15.75" customHeight="1" x14ac:dyDescent="0.25">
      <c r="B67" s="145" t="s">
        <v>65</v>
      </c>
      <c r="C67" s="146"/>
      <c r="D67" s="83" t="s">
        <v>22</v>
      </c>
      <c r="E67" s="84"/>
      <c r="F67" s="85" t="s">
        <v>66</v>
      </c>
      <c r="G67" s="145" t="s">
        <v>67</v>
      </c>
      <c r="H67" s="146"/>
    </row>
    <row r="68" spans="1:10" ht="16.5" customHeight="1" x14ac:dyDescent="0.25">
      <c r="B68" s="86" t="str">
        <f>B5</f>
        <v>Obročki za perutnino</v>
      </c>
      <c r="C68" s="87"/>
      <c r="D68" s="88">
        <f>F32</f>
        <v>0</v>
      </c>
      <c r="E68" s="89" t="s">
        <v>68</v>
      </c>
      <c r="F68" s="90">
        <f>C32</f>
        <v>0.3</v>
      </c>
      <c r="G68" s="124">
        <f>D68*F68</f>
        <v>0</v>
      </c>
      <c r="H68" s="125"/>
    </row>
    <row r="69" spans="1:10" x14ac:dyDescent="0.25">
      <c r="B69" s="91" t="str">
        <f>B6</f>
        <v>Redno naročilo</v>
      </c>
      <c r="C69" s="92"/>
      <c r="D69" s="93"/>
      <c r="E69" s="94"/>
      <c r="F69" s="93"/>
      <c r="H69" s="92"/>
    </row>
    <row r="70" spans="1:10" x14ac:dyDescent="0.25">
      <c r="B70" s="95" t="s">
        <v>69</v>
      </c>
      <c r="C70" s="96"/>
      <c r="D70" s="96"/>
      <c r="E70" s="97"/>
      <c r="F70" s="94"/>
      <c r="G70" s="126">
        <v>5</v>
      </c>
      <c r="H70" s="127"/>
    </row>
    <row r="71" spans="1:10" ht="21" x14ac:dyDescent="0.35">
      <c r="E71" s="98" t="s">
        <v>70</v>
      </c>
      <c r="F71" s="99"/>
      <c r="G71" s="128">
        <f>SUM(G68:H70)</f>
        <v>5</v>
      </c>
      <c r="H71" s="129"/>
    </row>
    <row r="73" spans="1:10" ht="15.75" x14ac:dyDescent="0.25">
      <c r="A73" t="s">
        <v>71</v>
      </c>
      <c r="G73" s="130" t="str">
        <f>D8&amp;J56&amp;F5&amp;J56&amp;D66</f>
        <v>-1020-2027</v>
      </c>
      <c r="H73" s="130"/>
      <c r="I73" s="130"/>
    </row>
    <row r="75" spans="1:10" x14ac:dyDescent="0.25">
      <c r="A75" t="s">
        <v>72</v>
      </c>
    </row>
    <row r="77" spans="1:10" ht="18.75" x14ac:dyDescent="0.3">
      <c r="A77" s="100" t="s">
        <v>73</v>
      </c>
      <c r="B77" s="101"/>
      <c r="C77" s="101"/>
      <c r="D77" s="101"/>
      <c r="E77" s="101"/>
      <c r="F77" s="101"/>
      <c r="G77" s="101"/>
      <c r="H77" s="101"/>
      <c r="I77" s="101"/>
    </row>
    <row r="78" spans="1:10" ht="74.25" customHeight="1" x14ac:dyDescent="0.25">
      <c r="A78" s="102"/>
      <c r="B78" s="102"/>
      <c r="C78" s="102"/>
      <c r="D78" s="102"/>
      <c r="E78" s="102"/>
      <c r="F78" s="102"/>
      <c r="G78" s="102"/>
      <c r="H78" s="102"/>
      <c r="I78" s="102"/>
      <c r="J78" s="102"/>
    </row>
    <row r="79" spans="1:10" ht="15.75" hidden="1" customHeight="1" x14ac:dyDescent="0.25">
      <c r="A79" s="103" t="s">
        <v>74</v>
      </c>
    </row>
    <row r="80" spans="1:10" ht="15" hidden="1" customHeight="1" x14ac:dyDescent="0.25"/>
    <row r="81" spans="1:9" hidden="1" x14ac:dyDescent="0.25">
      <c r="E81" s="18"/>
      <c r="F81" t="s">
        <v>47</v>
      </c>
      <c r="G81" s="18"/>
    </row>
    <row r="82" spans="1:9" ht="15.75" hidden="1" x14ac:dyDescent="0.25">
      <c r="A82" s="8" t="s">
        <v>75</v>
      </c>
      <c r="C82" s="139"/>
      <c r="D82" s="139"/>
      <c r="E82" s="18"/>
      <c r="G82" s="140"/>
      <c r="H82" s="140"/>
      <c r="I82" s="140"/>
    </row>
    <row r="83" spans="1:9" hidden="1" x14ac:dyDescent="0.25">
      <c r="E83" s="18"/>
      <c r="F83" s="18"/>
      <c r="G83" s="122" t="s">
        <v>76</v>
      </c>
      <c r="H83" s="122"/>
      <c r="I83" s="122"/>
    </row>
    <row r="84" spans="1:9" hidden="1" x14ac:dyDescent="0.25">
      <c r="E84" s="18"/>
      <c r="F84" s="18"/>
      <c r="G84" s="18"/>
      <c r="H84" s="18"/>
    </row>
    <row r="85" spans="1:9" x14ac:dyDescent="0.25">
      <c r="E85" s="18"/>
      <c r="G85" s="18"/>
    </row>
    <row r="86" spans="1:9" x14ac:dyDescent="0.25">
      <c r="G86" s="18"/>
    </row>
  </sheetData>
  <sheetProtection algorithmName="SHA-512" hashValue="KEkVern6AKyCsrQkDhurwPeQtL+WHy/XTdD6//DBgc6NLtb9gyODtXW5wUsZ6qndJIHWDCMjiXmaPqecxmhYNg==" saltValue="djCcnnhqg5oaTW22KF30qQ==" spinCount="100000" sheet="1" selectLockedCells="1"/>
  <mergeCells count="30">
    <mergeCell ref="S5:T5"/>
    <mergeCell ref="S6:T6"/>
    <mergeCell ref="A9:I9"/>
    <mergeCell ref="B11:D11"/>
    <mergeCell ref="F11:G11"/>
    <mergeCell ref="L39:M39"/>
    <mergeCell ref="A42:C42"/>
    <mergeCell ref="B67:C67"/>
    <mergeCell ref="G67:H67"/>
    <mergeCell ref="A35:B35"/>
    <mergeCell ref="C35:I35"/>
    <mergeCell ref="B36:E36"/>
    <mergeCell ref="G36:I36"/>
    <mergeCell ref="L38:M38"/>
    <mergeCell ref="G83:I83"/>
    <mergeCell ref="K1:K10"/>
    <mergeCell ref="G68:H68"/>
    <mergeCell ref="G70:H70"/>
    <mergeCell ref="G71:H71"/>
    <mergeCell ref="G73:I73"/>
    <mergeCell ref="B12:G12"/>
    <mergeCell ref="C13:E13"/>
    <mergeCell ref="A32:B32"/>
    <mergeCell ref="D32:E32"/>
    <mergeCell ref="H32:I32"/>
    <mergeCell ref="C3:D3"/>
    <mergeCell ref="C82:D82"/>
    <mergeCell ref="G82:I82"/>
    <mergeCell ref="A39:C39"/>
    <mergeCell ref="G39:I39"/>
  </mergeCells>
  <conditionalFormatting sqref="A15:A28 F22:F30 A30">
    <cfRule type="expression" dxfId="3" priority="1">
      <formula>$A$5=3</formula>
    </cfRule>
  </conditionalFormatting>
  <conditionalFormatting sqref="B7">
    <cfRule type="expression" dxfId="2" priority="17">
      <formula>$A$6=1</formula>
    </cfRule>
  </conditionalFormatting>
  <conditionalFormatting sqref="B5:D6">
    <cfRule type="expression" dxfId="1" priority="6">
      <formula>$A$4=1</formula>
    </cfRule>
  </conditionalFormatting>
  <conditionalFormatting sqref="F5:G6">
    <cfRule type="expression" dxfId="0" priority="2">
      <formula>$A$4=1</formula>
    </cfRule>
  </conditionalFormatting>
  <hyperlinks>
    <hyperlink ref="L38:M38" r:id="rId1" display="Pošlji" xr:uid="{00000000-0004-0000-0000-000000000000}"/>
    <hyperlink ref="L39:M39" location="List1!Področje_tiskanja" display="Natisni" xr:uid="{00000000-0004-0000-0000-000001000000}"/>
  </hyperlinks>
  <pageMargins left="0.7" right="0.7" top="0.75" bottom="0.75" header="0.3" footer="0.3"/>
  <pageSetup paperSize="9" orientation="portrait"/>
  <rowBreaks count="1" manualBreakCount="1">
    <brk id="44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1000000}">
          <x14:formula1>
            <xm:f>List2!$T$13:$T$14</xm:f>
          </x14:formula1>
          <xm:sqref>A6</xm:sqref>
        </x14:dataValidation>
        <x14:dataValidation type="list" showInputMessage="1" showErrorMessage="1" xr:uid="{00000000-0002-0000-0000-000000000000}">
          <x14:formula1>
            <xm:f>List2!$T$5:$T$6</xm:f>
          </x14:formula1>
          <xm:sqref>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X39"/>
  <sheetViews>
    <sheetView workbookViewId="0">
      <selection activeCell="X5" sqref="X5:X9"/>
    </sheetView>
  </sheetViews>
  <sheetFormatPr defaultColWidth="9.140625" defaultRowHeight="15" x14ac:dyDescent="0.25"/>
  <cols>
    <col min="1" max="1" width="9.140625" style="2"/>
    <col min="2" max="2" width="75.42578125" style="2" customWidth="1"/>
    <col min="3" max="3" width="43.28515625" style="2" customWidth="1"/>
    <col min="4" max="4" width="20" style="2" customWidth="1"/>
    <col min="5" max="5" width="21.7109375" style="2" customWidth="1"/>
    <col min="6" max="6" width="7.5703125" style="2" customWidth="1"/>
    <col min="7" max="7" width="18.28515625" style="2" customWidth="1"/>
    <col min="8" max="8" width="12.42578125" style="2" customWidth="1"/>
    <col min="9" max="9" width="18.140625" style="2" customWidth="1"/>
    <col min="10" max="10" width="28" style="2" customWidth="1"/>
    <col min="11" max="11" width="7.5703125" style="2" customWidth="1"/>
    <col min="12" max="12" width="26.85546875" style="2" customWidth="1"/>
    <col min="13" max="13" width="12.42578125" style="2" customWidth="1"/>
    <col min="14" max="14" width="29.7109375" style="2" customWidth="1"/>
    <col min="15" max="15" width="6.42578125" style="2" customWidth="1"/>
    <col min="16" max="16" width="26.140625" style="2" customWidth="1"/>
    <col min="17" max="17" width="15.7109375" style="2" customWidth="1"/>
    <col min="18" max="18" width="25.7109375" style="2" customWidth="1"/>
    <col min="19" max="21" width="9.140625" style="2"/>
    <col min="22" max="22" width="31.7109375" style="2" customWidth="1"/>
    <col min="23" max="23" width="20.5703125" style="2" customWidth="1"/>
    <col min="24" max="16384" width="9.140625" style="2"/>
  </cols>
  <sheetData>
    <row r="1" spans="1:24" ht="15.75" thickBot="1" x14ac:dyDescent="0.3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</row>
    <row r="2" spans="1:24" ht="16.5" thickTop="1" thickBot="1" x14ac:dyDescent="0.3">
      <c r="A2" s="116" t="s">
        <v>77</v>
      </c>
      <c r="B2" s="116" t="s">
        <v>78</v>
      </c>
      <c r="C2" s="116" t="s">
        <v>79</v>
      </c>
      <c r="D2" s="116" t="s">
        <v>80</v>
      </c>
      <c r="E2" s="116" t="s">
        <v>81</v>
      </c>
      <c r="F2" s="116" t="s">
        <v>82</v>
      </c>
      <c r="G2" s="116" t="s">
        <v>83</v>
      </c>
      <c r="H2" s="116" t="s">
        <v>84</v>
      </c>
      <c r="I2" s="116" t="s">
        <v>85</v>
      </c>
      <c r="J2" s="116" t="s">
        <v>86</v>
      </c>
      <c r="K2" s="116" t="s">
        <v>87</v>
      </c>
      <c r="L2" s="116" t="s">
        <v>88</v>
      </c>
      <c r="M2" s="116" t="s">
        <v>89</v>
      </c>
      <c r="N2" s="116" t="s">
        <v>90</v>
      </c>
      <c r="O2" s="116" t="s">
        <v>46</v>
      </c>
      <c r="P2" s="116" t="s">
        <v>91</v>
      </c>
      <c r="Q2" s="116" t="s">
        <v>92</v>
      </c>
      <c r="R2" s="116" t="s">
        <v>93</v>
      </c>
      <c r="V2" s="3" t="s">
        <v>94</v>
      </c>
      <c r="W2" s="3" t="s">
        <v>94</v>
      </c>
    </row>
    <row r="3" spans="1:24" ht="20.100000000000001" customHeight="1" thickTop="1" thickBot="1" x14ac:dyDescent="0.3">
      <c r="A3" s="117">
        <v>1</v>
      </c>
      <c r="B3" s="118" t="s">
        <v>95</v>
      </c>
      <c r="C3" s="118" t="s">
        <v>5</v>
      </c>
      <c r="D3" s="118" t="s">
        <v>414</v>
      </c>
      <c r="E3" s="118" t="s">
        <v>415</v>
      </c>
      <c r="F3" s="117">
        <v>9231</v>
      </c>
      <c r="G3" s="118" t="s">
        <v>98</v>
      </c>
      <c r="H3" s="119">
        <v>40613712</v>
      </c>
      <c r="I3" s="118" t="s">
        <v>416</v>
      </c>
      <c r="J3" s="118" t="s">
        <v>417</v>
      </c>
      <c r="K3" s="117">
        <v>9220</v>
      </c>
      <c r="L3" s="118" t="s">
        <v>96</v>
      </c>
      <c r="M3" s="119">
        <v>25761239</v>
      </c>
      <c r="N3" s="118" t="s">
        <v>97</v>
      </c>
      <c r="O3" s="117">
        <v>9231</v>
      </c>
      <c r="P3" s="118" t="s">
        <v>98</v>
      </c>
      <c r="Q3" s="120">
        <v>62296175</v>
      </c>
      <c r="R3" s="117" t="s">
        <v>99</v>
      </c>
      <c r="V3" s="3"/>
      <c r="W3" s="3"/>
    </row>
    <row r="4" spans="1:24" ht="20.100000000000001" customHeight="1" thickTop="1" thickBot="1" x14ac:dyDescent="0.3">
      <c r="A4" s="117">
        <v>2</v>
      </c>
      <c r="B4" s="118" t="s">
        <v>100</v>
      </c>
      <c r="C4" s="118" t="s">
        <v>8</v>
      </c>
      <c r="D4" s="118" t="s">
        <v>101</v>
      </c>
      <c r="E4" s="118" t="s">
        <v>4</v>
      </c>
      <c r="F4" s="117">
        <v>28270</v>
      </c>
      <c r="G4" s="118" t="s">
        <v>102</v>
      </c>
      <c r="H4" s="119">
        <v>40281524</v>
      </c>
      <c r="I4" s="118" t="s">
        <v>418</v>
      </c>
      <c r="J4" s="118" t="s">
        <v>419</v>
      </c>
      <c r="K4" s="117">
        <v>8312</v>
      </c>
      <c r="L4" s="118" t="s">
        <v>420</v>
      </c>
      <c r="M4" s="119">
        <v>51499776</v>
      </c>
      <c r="N4" s="118" t="s">
        <v>309</v>
      </c>
      <c r="O4" s="117">
        <v>8261</v>
      </c>
      <c r="P4" s="118" t="s">
        <v>310</v>
      </c>
      <c r="Q4" s="120">
        <v>92938965</v>
      </c>
      <c r="R4" s="117" t="s">
        <v>421</v>
      </c>
      <c r="V4" s="3"/>
      <c r="W4" s="3"/>
    </row>
    <row r="5" spans="1:24" ht="20.100000000000001" customHeight="1" thickTop="1" thickBot="1" x14ac:dyDescent="0.3">
      <c r="A5" s="117">
        <v>5</v>
      </c>
      <c r="B5" s="118" t="s">
        <v>104</v>
      </c>
      <c r="C5" s="118" t="s">
        <v>10</v>
      </c>
      <c r="D5" s="118" t="s">
        <v>311</v>
      </c>
      <c r="E5" s="118" t="s">
        <v>312</v>
      </c>
      <c r="F5" s="117">
        <v>4244</v>
      </c>
      <c r="G5" s="118" t="s">
        <v>313</v>
      </c>
      <c r="H5" s="119">
        <v>31713877</v>
      </c>
      <c r="I5" s="118" t="s">
        <v>106</v>
      </c>
      <c r="J5" s="118" t="s">
        <v>107</v>
      </c>
      <c r="K5" s="117">
        <v>1215</v>
      </c>
      <c r="L5" s="118" t="s">
        <v>108</v>
      </c>
      <c r="M5" s="119">
        <v>41677577</v>
      </c>
      <c r="N5" s="118" t="s">
        <v>109</v>
      </c>
      <c r="O5" s="117">
        <v>4270</v>
      </c>
      <c r="P5" s="118" t="s">
        <v>105</v>
      </c>
      <c r="Q5" s="120">
        <v>71885595</v>
      </c>
      <c r="R5" s="117" t="s">
        <v>412</v>
      </c>
      <c r="T5" s="111">
        <v>3</v>
      </c>
      <c r="U5" s="113">
        <v>13</v>
      </c>
      <c r="V5" s="112" t="s">
        <v>110</v>
      </c>
      <c r="W5" s="112">
        <v>1019</v>
      </c>
      <c r="X5" s="2">
        <v>2026</v>
      </c>
    </row>
    <row r="6" spans="1:24" ht="20.100000000000001" customHeight="1" thickTop="1" thickBot="1" x14ac:dyDescent="0.3">
      <c r="A6" s="117">
        <v>7</v>
      </c>
      <c r="B6" s="118" t="s">
        <v>113</v>
      </c>
      <c r="C6" s="118" t="s">
        <v>11</v>
      </c>
      <c r="D6" s="118" t="s">
        <v>114</v>
      </c>
      <c r="E6" s="118" t="s">
        <v>115</v>
      </c>
      <c r="F6" s="117">
        <v>4000</v>
      </c>
      <c r="G6" s="118" t="s">
        <v>116</v>
      </c>
      <c r="H6" s="119">
        <v>41724123</v>
      </c>
      <c r="I6" s="118" t="s">
        <v>114</v>
      </c>
      <c r="J6" s="118" t="s">
        <v>115</v>
      </c>
      <c r="K6" s="117">
        <v>4000</v>
      </c>
      <c r="L6" s="118" t="s">
        <v>116</v>
      </c>
      <c r="M6" s="119">
        <v>41724123</v>
      </c>
      <c r="N6" s="118" t="s">
        <v>117</v>
      </c>
      <c r="O6" s="117">
        <v>4000</v>
      </c>
      <c r="P6" s="118" t="s">
        <v>116</v>
      </c>
      <c r="Q6" s="120">
        <v>85303321</v>
      </c>
      <c r="R6" s="117" t="s">
        <v>118</v>
      </c>
      <c r="T6" s="111">
        <v>4</v>
      </c>
      <c r="U6" s="113">
        <v>14</v>
      </c>
      <c r="V6" s="112" t="s">
        <v>112</v>
      </c>
      <c r="W6" s="112">
        <v>1020</v>
      </c>
      <c r="X6" s="2">
        <v>2026</v>
      </c>
    </row>
    <row r="7" spans="1:24" ht="20.100000000000001" customHeight="1" thickTop="1" thickBot="1" x14ac:dyDescent="0.3">
      <c r="A7" s="117">
        <v>8</v>
      </c>
      <c r="B7" s="118" t="s">
        <v>120</v>
      </c>
      <c r="C7" s="118" t="s">
        <v>12</v>
      </c>
      <c r="D7" s="118" t="s">
        <v>121</v>
      </c>
      <c r="E7" s="118" t="s">
        <v>122</v>
      </c>
      <c r="F7" s="117">
        <v>1262</v>
      </c>
      <c r="G7" s="118" t="s">
        <v>123</v>
      </c>
      <c r="H7" s="119">
        <v>40342778</v>
      </c>
      <c r="I7" s="118" t="s">
        <v>124</v>
      </c>
      <c r="J7" s="118" t="s">
        <v>125</v>
      </c>
      <c r="K7" s="117">
        <v>1281</v>
      </c>
      <c r="L7" s="118" t="s">
        <v>126</v>
      </c>
      <c r="M7" s="119">
        <v>31232950</v>
      </c>
      <c r="N7" s="118" t="s">
        <v>127</v>
      </c>
      <c r="O7" s="117">
        <v>1261</v>
      </c>
      <c r="P7" s="118" t="s">
        <v>128</v>
      </c>
      <c r="Q7" s="120">
        <v>28561473</v>
      </c>
      <c r="R7" s="117" t="s">
        <v>129</v>
      </c>
      <c r="T7" s="111">
        <v>5</v>
      </c>
      <c r="U7" s="111"/>
      <c r="V7" s="112" t="s">
        <v>119</v>
      </c>
      <c r="W7" s="112">
        <v>1021</v>
      </c>
      <c r="X7" s="2">
        <v>2026</v>
      </c>
    </row>
    <row r="8" spans="1:24" ht="20.100000000000001" customHeight="1" thickTop="1" thickBot="1" x14ac:dyDescent="0.3">
      <c r="A8" s="117">
        <v>10</v>
      </c>
      <c r="B8" s="118" t="s">
        <v>130</v>
      </c>
      <c r="C8" s="118" t="s">
        <v>14</v>
      </c>
      <c r="D8" s="118" t="s">
        <v>422</v>
      </c>
      <c r="E8" s="118" t="s">
        <v>423</v>
      </c>
      <c r="F8" s="117">
        <v>2231</v>
      </c>
      <c r="G8" s="118" t="s">
        <v>424</v>
      </c>
      <c r="H8" s="119">
        <v>70410929</v>
      </c>
      <c r="I8" s="118" t="s">
        <v>132</v>
      </c>
      <c r="J8" s="118" t="s">
        <v>133</v>
      </c>
      <c r="K8" s="117">
        <v>2351</v>
      </c>
      <c r="L8" s="118" t="s">
        <v>134</v>
      </c>
      <c r="M8" s="119">
        <v>41939938</v>
      </c>
      <c r="N8" s="118" t="s">
        <v>135</v>
      </c>
      <c r="O8" s="117">
        <v>2000</v>
      </c>
      <c r="P8" s="118" t="s">
        <v>136</v>
      </c>
      <c r="Q8" s="120">
        <v>69336890</v>
      </c>
      <c r="R8" s="117" t="s">
        <v>425</v>
      </c>
      <c r="T8" s="114">
        <v>6</v>
      </c>
      <c r="U8" s="113">
        <v>15</v>
      </c>
      <c r="V8" s="115" t="s">
        <v>110</v>
      </c>
      <c r="W8" s="115">
        <v>1022</v>
      </c>
      <c r="X8" s="2">
        <v>2026</v>
      </c>
    </row>
    <row r="9" spans="1:24" ht="20.100000000000001" customHeight="1" thickTop="1" thickBot="1" x14ac:dyDescent="0.3">
      <c r="A9" s="117">
        <v>11</v>
      </c>
      <c r="B9" s="118" t="s">
        <v>137</v>
      </c>
      <c r="C9" s="118" t="s">
        <v>15</v>
      </c>
      <c r="D9" s="118" t="s">
        <v>138</v>
      </c>
      <c r="E9" s="118" t="s">
        <v>139</v>
      </c>
      <c r="F9" s="117">
        <v>2327</v>
      </c>
      <c r="G9" s="118" t="s">
        <v>140</v>
      </c>
      <c r="H9" s="119">
        <v>40459593</v>
      </c>
      <c r="I9" s="118" t="s">
        <v>138</v>
      </c>
      <c r="J9" s="118" t="s">
        <v>139</v>
      </c>
      <c r="K9" s="117">
        <v>2327</v>
      </c>
      <c r="L9" s="118" t="s">
        <v>140</v>
      </c>
      <c r="M9" s="119">
        <v>40459593</v>
      </c>
      <c r="N9" s="118" t="s">
        <v>141</v>
      </c>
      <c r="O9" s="117">
        <v>2204</v>
      </c>
      <c r="P9" s="118" t="s">
        <v>142</v>
      </c>
      <c r="Q9" s="120">
        <v>26778840</v>
      </c>
      <c r="R9" s="117" t="s">
        <v>143</v>
      </c>
      <c r="T9" s="114">
        <v>7</v>
      </c>
      <c r="U9" s="113">
        <v>16</v>
      </c>
      <c r="V9" s="115" t="s">
        <v>112</v>
      </c>
      <c r="W9" s="115">
        <v>1023</v>
      </c>
      <c r="X9" s="2">
        <v>2026</v>
      </c>
    </row>
    <row r="10" spans="1:24" ht="20.100000000000001" customHeight="1" thickTop="1" thickBot="1" x14ac:dyDescent="0.3">
      <c r="A10" s="117">
        <v>12</v>
      </c>
      <c r="B10" s="118" t="s">
        <v>144</v>
      </c>
      <c r="C10" s="118" t="s">
        <v>17</v>
      </c>
      <c r="D10" s="118" t="s">
        <v>145</v>
      </c>
      <c r="E10" s="118" t="s">
        <v>146</v>
      </c>
      <c r="F10" s="117">
        <v>1251</v>
      </c>
      <c r="G10" s="118" t="s">
        <v>147</v>
      </c>
      <c r="H10" s="119">
        <v>41713233</v>
      </c>
      <c r="I10" s="118" t="s">
        <v>148</v>
      </c>
      <c r="J10" s="118" t="s">
        <v>149</v>
      </c>
      <c r="K10" s="117">
        <v>9232</v>
      </c>
      <c r="L10" s="118" t="s">
        <v>150</v>
      </c>
      <c r="M10" s="119">
        <v>41674796</v>
      </c>
      <c r="N10" s="118" t="s">
        <v>151</v>
      </c>
      <c r="O10" s="117">
        <v>9000</v>
      </c>
      <c r="P10" s="118" t="s">
        <v>152</v>
      </c>
      <c r="Q10" s="120">
        <v>5265240</v>
      </c>
      <c r="R10" s="117" t="s">
        <v>153</v>
      </c>
      <c r="T10" s="114">
        <v>8</v>
      </c>
      <c r="U10" s="114"/>
      <c r="V10" s="115" t="s">
        <v>119</v>
      </c>
      <c r="W10" s="115">
        <v>1024</v>
      </c>
    </row>
    <row r="11" spans="1:24" ht="20.100000000000001" customHeight="1" thickTop="1" thickBot="1" x14ac:dyDescent="0.3">
      <c r="A11" s="117">
        <v>14</v>
      </c>
      <c r="B11" s="118" t="s">
        <v>154</v>
      </c>
      <c r="C11" s="118" t="s">
        <v>18</v>
      </c>
      <c r="D11" s="118" t="s">
        <v>155</v>
      </c>
      <c r="E11" s="118" t="s">
        <v>156</v>
      </c>
      <c r="F11" s="117">
        <v>8220</v>
      </c>
      <c r="G11" s="118" t="s">
        <v>157</v>
      </c>
      <c r="H11" s="119">
        <v>40366027</v>
      </c>
      <c r="I11" s="118" t="s">
        <v>158</v>
      </c>
      <c r="J11" s="118" t="s">
        <v>159</v>
      </c>
      <c r="K11" s="117">
        <v>8273</v>
      </c>
      <c r="L11" s="118" t="s">
        <v>160</v>
      </c>
      <c r="M11" s="119">
        <v>41813110</v>
      </c>
      <c r="N11" s="118" t="s">
        <v>161</v>
      </c>
      <c r="O11" s="117">
        <v>8000</v>
      </c>
      <c r="P11" s="118" t="s">
        <v>162</v>
      </c>
      <c r="Q11" s="120">
        <v>59264616</v>
      </c>
      <c r="R11" s="117" t="s">
        <v>426</v>
      </c>
      <c r="T11" s="111"/>
      <c r="U11" s="111"/>
      <c r="V11" s="112"/>
      <c r="W11" s="112"/>
    </row>
    <row r="12" spans="1:24" ht="20.100000000000001" customHeight="1" thickTop="1" thickBot="1" x14ac:dyDescent="0.3">
      <c r="A12" s="117">
        <v>16</v>
      </c>
      <c r="B12" s="118" t="s">
        <v>166</v>
      </c>
      <c r="C12" s="118" t="s">
        <v>20</v>
      </c>
      <c r="D12" s="118" t="s">
        <v>167</v>
      </c>
      <c r="E12" s="118" t="s">
        <v>168</v>
      </c>
      <c r="F12" s="117">
        <v>2331</v>
      </c>
      <c r="G12" s="118" t="s">
        <v>169</v>
      </c>
      <c r="H12" s="119">
        <v>31297778</v>
      </c>
      <c r="I12" s="118" t="s">
        <v>170</v>
      </c>
      <c r="J12" s="118" t="s">
        <v>171</v>
      </c>
      <c r="K12" s="117">
        <v>2331</v>
      </c>
      <c r="L12" s="118" t="s">
        <v>169</v>
      </c>
      <c r="M12" s="119">
        <v>31527429</v>
      </c>
      <c r="N12" s="118" t="s">
        <v>172</v>
      </c>
      <c r="O12" s="117">
        <v>2331</v>
      </c>
      <c r="P12" s="118" t="s">
        <v>169</v>
      </c>
      <c r="Q12" s="120">
        <v>90362292</v>
      </c>
      <c r="R12" s="117" t="s">
        <v>173</v>
      </c>
      <c r="T12" s="111"/>
      <c r="U12" s="111"/>
      <c r="V12" s="112"/>
      <c r="W12" s="112"/>
    </row>
    <row r="13" spans="1:24" ht="20.100000000000001" customHeight="1" thickTop="1" thickBot="1" x14ac:dyDescent="0.3">
      <c r="A13" s="117">
        <v>17</v>
      </c>
      <c r="B13" s="118" t="s">
        <v>175</v>
      </c>
      <c r="C13" s="118" t="s">
        <v>25</v>
      </c>
      <c r="D13" s="118" t="s">
        <v>427</v>
      </c>
      <c r="E13" s="118" t="s">
        <v>428</v>
      </c>
      <c r="F13" s="117">
        <v>2206</v>
      </c>
      <c r="G13" s="118" t="s">
        <v>429</v>
      </c>
      <c r="H13" s="119">
        <v>51603044</v>
      </c>
      <c r="I13" s="118" t="s">
        <v>302</v>
      </c>
      <c r="J13" s="118" t="s">
        <v>314</v>
      </c>
      <c r="K13" s="117">
        <v>2250</v>
      </c>
      <c r="L13" s="118" t="s">
        <v>177</v>
      </c>
      <c r="M13" s="119">
        <v>41311360</v>
      </c>
      <c r="N13" s="118" t="s">
        <v>315</v>
      </c>
      <c r="O13" s="117">
        <v>2250</v>
      </c>
      <c r="P13" s="118" t="s">
        <v>177</v>
      </c>
      <c r="Q13" s="120">
        <v>55396879</v>
      </c>
      <c r="R13" s="117" t="s">
        <v>430</v>
      </c>
      <c r="T13" s="111">
        <v>10</v>
      </c>
      <c r="U13" s="111"/>
      <c r="V13" s="112" t="s">
        <v>411</v>
      </c>
      <c r="W13" s="112">
        <v>1</v>
      </c>
    </row>
    <row r="14" spans="1:24" ht="20.100000000000001" customHeight="1" thickTop="1" thickBot="1" x14ac:dyDescent="0.3">
      <c r="A14" s="117">
        <v>18</v>
      </c>
      <c r="B14" s="118" t="s">
        <v>178</v>
      </c>
      <c r="C14" s="118" t="s">
        <v>316</v>
      </c>
      <c r="D14" s="118" t="s">
        <v>179</v>
      </c>
      <c r="E14" s="118" t="s">
        <v>180</v>
      </c>
      <c r="F14" s="117">
        <v>2391</v>
      </c>
      <c r="G14" s="118" t="s">
        <v>181</v>
      </c>
      <c r="H14" s="119">
        <v>41232656</v>
      </c>
      <c r="I14" s="118" t="s">
        <v>182</v>
      </c>
      <c r="J14" s="118" t="s">
        <v>183</v>
      </c>
      <c r="K14" s="117">
        <v>2383</v>
      </c>
      <c r="L14" s="118" t="s">
        <v>184</v>
      </c>
      <c r="M14" s="119">
        <v>51382922</v>
      </c>
      <c r="N14" s="118" t="s">
        <v>185</v>
      </c>
      <c r="O14" s="117">
        <v>2394</v>
      </c>
      <c r="P14" s="118" t="s">
        <v>186</v>
      </c>
      <c r="Q14" s="120">
        <v>70908281</v>
      </c>
      <c r="R14" s="117" t="s">
        <v>431</v>
      </c>
      <c r="T14" s="111">
        <v>12</v>
      </c>
      <c r="U14" s="111"/>
      <c r="V14" s="112" t="s">
        <v>174</v>
      </c>
      <c r="W14" s="112">
        <v>2</v>
      </c>
    </row>
    <row r="15" spans="1:24" ht="20.100000000000001" customHeight="1" thickTop="1" thickBot="1" x14ac:dyDescent="0.3">
      <c r="A15" s="117">
        <v>22</v>
      </c>
      <c r="B15" s="118" t="s">
        <v>187</v>
      </c>
      <c r="C15" s="118" t="s">
        <v>26</v>
      </c>
      <c r="D15" s="118" t="s">
        <v>188</v>
      </c>
      <c r="E15" s="118" t="s">
        <v>189</v>
      </c>
      <c r="F15" s="117">
        <v>1315</v>
      </c>
      <c r="G15" s="118" t="s">
        <v>190</v>
      </c>
      <c r="H15" s="119">
        <v>31352927</v>
      </c>
      <c r="I15" s="118" t="s">
        <v>188</v>
      </c>
      <c r="J15" s="118" t="s">
        <v>189</v>
      </c>
      <c r="K15" s="117">
        <v>1315</v>
      </c>
      <c r="L15" s="118" t="s">
        <v>190</v>
      </c>
      <c r="M15" s="119">
        <v>31352927</v>
      </c>
      <c r="N15" s="118" t="s">
        <v>191</v>
      </c>
      <c r="O15" s="117">
        <v>1315</v>
      </c>
      <c r="P15" s="118" t="s">
        <v>190</v>
      </c>
      <c r="Q15" s="120">
        <v>77281071</v>
      </c>
      <c r="R15" s="117" t="s">
        <v>192</v>
      </c>
      <c r="T15" s="111"/>
      <c r="U15" s="111"/>
      <c r="V15" s="112"/>
      <c r="W15" s="112"/>
    </row>
    <row r="16" spans="1:24" ht="20.100000000000001" customHeight="1" thickTop="1" thickBot="1" x14ac:dyDescent="0.3">
      <c r="A16" s="117">
        <v>23</v>
      </c>
      <c r="B16" s="118" t="s">
        <v>193</v>
      </c>
      <c r="C16" s="118" t="s">
        <v>27</v>
      </c>
      <c r="D16" s="118" t="s">
        <v>194</v>
      </c>
      <c r="E16" s="118" t="s">
        <v>195</v>
      </c>
      <c r="F16" s="117">
        <v>1370</v>
      </c>
      <c r="G16" s="118" t="s">
        <v>196</v>
      </c>
      <c r="H16" s="119">
        <v>31733783</v>
      </c>
      <c r="I16" s="118" t="s">
        <v>317</v>
      </c>
      <c r="J16" s="118" t="s">
        <v>318</v>
      </c>
      <c r="K16" s="117">
        <v>1357</v>
      </c>
      <c r="L16" s="118" t="s">
        <v>319</v>
      </c>
      <c r="M16" s="119">
        <v>41464346</v>
      </c>
      <c r="N16" s="118" t="s">
        <v>197</v>
      </c>
      <c r="O16" s="117">
        <v>1358</v>
      </c>
      <c r="P16" s="118" t="s">
        <v>198</v>
      </c>
      <c r="Q16" s="120">
        <v>23377372</v>
      </c>
      <c r="R16" s="117" t="s">
        <v>199</v>
      </c>
      <c r="V16" s="3" t="s">
        <v>200</v>
      </c>
    </row>
    <row r="17" spans="1:19" ht="20.100000000000001" customHeight="1" thickTop="1" x14ac:dyDescent="0.25">
      <c r="A17" s="117">
        <v>24</v>
      </c>
      <c r="B17" s="118" t="s">
        <v>201</v>
      </c>
      <c r="C17" s="118" t="s">
        <v>28</v>
      </c>
      <c r="D17" s="118" t="s">
        <v>202</v>
      </c>
      <c r="E17" s="118" t="s">
        <v>203</v>
      </c>
      <c r="F17" s="117">
        <v>4220</v>
      </c>
      <c r="G17" s="118" t="s">
        <v>204</v>
      </c>
      <c r="H17" s="119">
        <v>41588639</v>
      </c>
      <c r="I17" s="118" t="s">
        <v>205</v>
      </c>
      <c r="J17" s="118" t="s">
        <v>206</v>
      </c>
      <c r="K17" s="117">
        <v>1241</v>
      </c>
      <c r="L17" s="118" t="s">
        <v>111</v>
      </c>
      <c r="M17" s="119">
        <v>41460165</v>
      </c>
      <c r="N17" s="118" t="s">
        <v>203</v>
      </c>
      <c r="O17" s="117">
        <v>4220</v>
      </c>
      <c r="P17" s="118" t="s">
        <v>204</v>
      </c>
      <c r="Q17" s="120">
        <v>37615009</v>
      </c>
      <c r="R17" s="117" t="s">
        <v>207</v>
      </c>
    </row>
    <row r="18" spans="1:19" ht="20.100000000000001" customHeight="1" x14ac:dyDescent="0.25">
      <c r="A18" s="117">
        <v>25</v>
      </c>
      <c r="B18" s="118" t="s">
        <v>208</v>
      </c>
      <c r="C18" s="118" t="s">
        <v>29</v>
      </c>
      <c r="D18" s="118" t="s">
        <v>209</v>
      </c>
      <c r="E18" s="118" t="s">
        <v>432</v>
      </c>
      <c r="F18" s="117">
        <v>1420</v>
      </c>
      <c r="G18" s="118" t="s">
        <v>212</v>
      </c>
      <c r="H18" s="119">
        <v>40294182</v>
      </c>
      <c r="I18" s="118" t="s">
        <v>209</v>
      </c>
      <c r="J18" s="118" t="s">
        <v>433</v>
      </c>
      <c r="K18" s="117">
        <v>1420</v>
      </c>
      <c r="L18" s="118" t="s">
        <v>212</v>
      </c>
      <c r="M18" s="119">
        <v>40294182</v>
      </c>
      <c r="N18" s="118" t="s">
        <v>211</v>
      </c>
      <c r="O18" s="117">
        <v>1420</v>
      </c>
      <c r="P18" s="118" t="s">
        <v>212</v>
      </c>
      <c r="Q18" s="120">
        <v>92464858</v>
      </c>
      <c r="R18" s="117" t="s">
        <v>213</v>
      </c>
    </row>
    <row r="19" spans="1:19" ht="20.100000000000001" customHeight="1" x14ac:dyDescent="0.25">
      <c r="A19" s="117">
        <v>27</v>
      </c>
      <c r="B19" s="118" t="s">
        <v>214</v>
      </c>
      <c r="C19" s="118" t="s">
        <v>30</v>
      </c>
      <c r="D19" s="118" t="s">
        <v>413</v>
      </c>
      <c r="E19" s="118" t="s">
        <v>215</v>
      </c>
      <c r="F19" s="117">
        <v>2281</v>
      </c>
      <c r="G19" s="118" t="s">
        <v>216</v>
      </c>
      <c r="H19" s="119">
        <v>41666975</v>
      </c>
      <c r="I19" s="118" t="s">
        <v>217</v>
      </c>
      <c r="J19" s="118" t="s">
        <v>218</v>
      </c>
      <c r="K19" s="117">
        <v>2273</v>
      </c>
      <c r="L19" s="118" t="s">
        <v>219</v>
      </c>
      <c r="M19" s="119">
        <v>31414405</v>
      </c>
      <c r="N19" s="118" t="s">
        <v>220</v>
      </c>
      <c r="O19" s="117">
        <v>2270</v>
      </c>
      <c r="P19" s="118" t="s">
        <v>221</v>
      </c>
      <c r="Q19" s="120">
        <v>30253063</v>
      </c>
      <c r="R19" s="117" t="s">
        <v>222</v>
      </c>
    </row>
    <row r="20" spans="1:19" ht="20.100000000000001" customHeight="1" x14ac:dyDescent="0.25">
      <c r="A20" s="117">
        <v>30</v>
      </c>
      <c r="B20" s="118" t="s">
        <v>223</v>
      </c>
      <c r="C20" s="118" t="s">
        <v>31</v>
      </c>
      <c r="D20" s="118" t="s">
        <v>224</v>
      </c>
      <c r="E20" s="118" t="s">
        <v>225</v>
      </c>
      <c r="F20" s="117">
        <v>1295</v>
      </c>
      <c r="G20" s="118" t="s">
        <v>226</v>
      </c>
      <c r="H20" s="119">
        <v>41871340</v>
      </c>
      <c r="I20" s="118" t="s">
        <v>227</v>
      </c>
      <c r="J20" s="118" t="s">
        <v>228</v>
      </c>
      <c r="K20" s="117">
        <v>1295</v>
      </c>
      <c r="L20" s="118" t="s">
        <v>226</v>
      </c>
      <c r="M20" s="119">
        <v>31576031</v>
      </c>
      <c r="N20" s="118" t="s">
        <v>225</v>
      </c>
      <c r="O20" s="117">
        <v>1295</v>
      </c>
      <c r="P20" s="118" t="s">
        <v>226</v>
      </c>
      <c r="Q20" s="120">
        <v>12336319</v>
      </c>
      <c r="R20" s="117" t="s">
        <v>229</v>
      </c>
    </row>
    <row r="21" spans="1:19" ht="20.100000000000001" customHeight="1" x14ac:dyDescent="0.25">
      <c r="A21" s="117">
        <v>32</v>
      </c>
      <c r="B21" s="118" t="s">
        <v>230</v>
      </c>
      <c r="C21" s="118" t="s">
        <v>32</v>
      </c>
      <c r="D21" s="118" t="s">
        <v>231</v>
      </c>
      <c r="E21" s="118" t="s">
        <v>232</v>
      </c>
      <c r="F21" s="117">
        <v>9224</v>
      </c>
      <c r="G21" s="118" t="s">
        <v>233</v>
      </c>
      <c r="H21" s="119">
        <v>41261227</v>
      </c>
      <c r="I21" s="118" t="s">
        <v>234</v>
      </c>
      <c r="J21" s="118" t="s">
        <v>235</v>
      </c>
      <c r="K21" s="117">
        <v>9233</v>
      </c>
      <c r="L21" s="118" t="s">
        <v>236</v>
      </c>
      <c r="M21" s="119">
        <v>41673569</v>
      </c>
      <c r="N21" s="118" t="s">
        <v>237</v>
      </c>
      <c r="O21" s="117">
        <v>9233</v>
      </c>
      <c r="P21" s="118" t="s">
        <v>236</v>
      </c>
      <c r="Q21" s="120">
        <v>59139331</v>
      </c>
      <c r="R21" s="117" t="s">
        <v>238</v>
      </c>
    </row>
    <row r="22" spans="1:19" ht="20.100000000000001" customHeight="1" x14ac:dyDescent="0.25">
      <c r="A22" s="117">
        <v>33</v>
      </c>
      <c r="B22" s="118" t="s">
        <v>239</v>
      </c>
      <c r="C22" s="118" t="s">
        <v>33</v>
      </c>
      <c r="D22" s="118" t="s">
        <v>320</v>
      </c>
      <c r="E22" s="118" t="s">
        <v>240</v>
      </c>
      <c r="F22" s="117">
        <v>1433</v>
      </c>
      <c r="G22" s="118" t="s">
        <v>241</v>
      </c>
      <c r="H22" s="119">
        <v>51268784</v>
      </c>
      <c r="I22" s="118" t="s">
        <v>242</v>
      </c>
      <c r="J22" s="118" t="s">
        <v>243</v>
      </c>
      <c r="K22" s="117">
        <v>3313</v>
      </c>
      <c r="L22" s="118" t="s">
        <v>244</v>
      </c>
      <c r="M22" s="119">
        <v>41783245</v>
      </c>
      <c r="N22" s="118" t="s">
        <v>245</v>
      </c>
      <c r="O22" s="117">
        <v>3310</v>
      </c>
      <c r="P22" s="118" t="s">
        <v>246</v>
      </c>
      <c r="Q22" s="120">
        <v>58070222</v>
      </c>
      <c r="R22" s="117" t="s">
        <v>247</v>
      </c>
    </row>
    <row r="23" spans="1:19" ht="20.100000000000001" customHeight="1" x14ac:dyDescent="0.25">
      <c r="A23" s="117">
        <v>34</v>
      </c>
      <c r="B23" s="118" t="s">
        <v>248</v>
      </c>
      <c r="C23" s="118" t="s">
        <v>34</v>
      </c>
      <c r="D23" s="118" t="s">
        <v>249</v>
      </c>
      <c r="E23" s="118" t="s">
        <v>250</v>
      </c>
      <c r="F23" s="117">
        <v>3270</v>
      </c>
      <c r="G23" s="118" t="s">
        <v>251</v>
      </c>
      <c r="H23" s="119">
        <v>40935550</v>
      </c>
      <c r="I23" s="118" t="s">
        <v>210</v>
      </c>
      <c r="J23" s="118" t="s">
        <v>210</v>
      </c>
      <c r="K23" s="121"/>
      <c r="L23" s="118" t="s">
        <v>210</v>
      </c>
      <c r="M23" s="121"/>
      <c r="N23" s="118" t="s">
        <v>252</v>
      </c>
      <c r="O23" s="117">
        <v>3270</v>
      </c>
      <c r="P23" s="118" t="s">
        <v>251</v>
      </c>
      <c r="Q23" s="120">
        <v>62243098</v>
      </c>
      <c r="R23" s="117" t="s">
        <v>253</v>
      </c>
    </row>
    <row r="24" spans="1:19" ht="20.100000000000001" customHeight="1" x14ac:dyDescent="0.25">
      <c r="A24" s="117">
        <v>36</v>
      </c>
      <c r="B24" s="118" t="s">
        <v>254</v>
      </c>
      <c r="C24" s="118" t="s">
        <v>35</v>
      </c>
      <c r="D24" s="118" t="s">
        <v>255</v>
      </c>
      <c r="E24" s="118" t="s">
        <v>256</v>
      </c>
      <c r="F24" s="117">
        <v>2000</v>
      </c>
      <c r="G24" s="118" t="s">
        <v>136</v>
      </c>
      <c r="H24" s="119">
        <v>40723201</v>
      </c>
      <c r="I24" s="118" t="s">
        <v>257</v>
      </c>
      <c r="J24" s="118" t="s">
        <v>258</v>
      </c>
      <c r="K24" s="117">
        <v>2324</v>
      </c>
      <c r="L24" s="118" t="s">
        <v>259</v>
      </c>
      <c r="M24" s="119">
        <v>41755061</v>
      </c>
      <c r="N24" s="118" t="s">
        <v>260</v>
      </c>
      <c r="O24" s="117">
        <v>2000</v>
      </c>
      <c r="P24" s="118" t="s">
        <v>136</v>
      </c>
      <c r="Q24" s="120">
        <v>13404300</v>
      </c>
      <c r="R24" s="117" t="s">
        <v>210</v>
      </c>
    </row>
    <row r="25" spans="1:19" ht="20.100000000000001" customHeight="1" x14ac:dyDescent="0.25">
      <c r="A25" s="117">
        <v>37</v>
      </c>
      <c r="B25" s="118" t="s">
        <v>261</v>
      </c>
      <c r="C25" s="118" t="s">
        <v>36</v>
      </c>
      <c r="D25" s="118" t="s">
        <v>262</v>
      </c>
      <c r="E25" s="118" t="s">
        <v>263</v>
      </c>
      <c r="F25" s="117">
        <v>3214</v>
      </c>
      <c r="G25" s="118" t="s">
        <v>264</v>
      </c>
      <c r="H25" s="119">
        <v>40345161</v>
      </c>
      <c r="I25" s="118" t="s">
        <v>265</v>
      </c>
      <c r="J25" s="118" t="s">
        <v>266</v>
      </c>
      <c r="K25" s="117">
        <v>2320</v>
      </c>
      <c r="L25" s="118" t="s">
        <v>267</v>
      </c>
      <c r="M25" s="119">
        <v>40392962</v>
      </c>
      <c r="N25" s="118" t="s">
        <v>268</v>
      </c>
      <c r="O25" s="117">
        <v>3210</v>
      </c>
      <c r="P25" s="118" t="s">
        <v>269</v>
      </c>
      <c r="Q25" s="120">
        <v>42422949</v>
      </c>
      <c r="R25" s="117" t="s">
        <v>434</v>
      </c>
    </row>
    <row r="26" spans="1:19" ht="20.100000000000001" customHeight="1" x14ac:dyDescent="0.25">
      <c r="A26" s="117">
        <v>40</v>
      </c>
      <c r="B26" s="118" t="s">
        <v>273</v>
      </c>
      <c r="C26" s="118" t="s">
        <v>38</v>
      </c>
      <c r="D26" s="118" t="s">
        <v>274</v>
      </c>
      <c r="E26" s="118" t="s">
        <v>275</v>
      </c>
      <c r="F26" s="117">
        <v>9250</v>
      </c>
      <c r="G26" s="118" t="s">
        <v>276</v>
      </c>
      <c r="H26" s="119">
        <v>70392676</v>
      </c>
      <c r="I26" s="118" t="s">
        <v>277</v>
      </c>
      <c r="J26" s="118" t="s">
        <v>275</v>
      </c>
      <c r="K26" s="117">
        <v>9250</v>
      </c>
      <c r="L26" s="118" t="s">
        <v>276</v>
      </c>
      <c r="M26" s="119">
        <v>51415251</v>
      </c>
      <c r="N26" s="118" t="s">
        <v>278</v>
      </c>
      <c r="O26" s="117">
        <v>9250</v>
      </c>
      <c r="P26" s="118" t="s">
        <v>276</v>
      </c>
      <c r="Q26" s="121"/>
      <c r="R26" s="117" t="s">
        <v>210</v>
      </c>
    </row>
    <row r="27" spans="1:19" ht="20.100000000000001" customHeight="1" x14ac:dyDescent="0.25">
      <c r="A27" s="117">
        <v>50</v>
      </c>
      <c r="B27" s="118" t="s">
        <v>279</v>
      </c>
      <c r="C27" s="118" t="s">
        <v>39</v>
      </c>
      <c r="D27" s="118" t="s">
        <v>280</v>
      </c>
      <c r="E27" s="118" t="s">
        <v>281</v>
      </c>
      <c r="F27" s="117">
        <v>2331</v>
      </c>
      <c r="G27" s="118" t="s">
        <v>169</v>
      </c>
      <c r="H27" s="119">
        <v>40671564</v>
      </c>
      <c r="I27" s="118" t="s">
        <v>435</v>
      </c>
      <c r="J27" s="118" t="s">
        <v>436</v>
      </c>
      <c r="K27" s="117">
        <v>2319</v>
      </c>
      <c r="L27" s="118" t="s">
        <v>437</v>
      </c>
      <c r="M27" s="119">
        <v>40797973</v>
      </c>
      <c r="N27" s="118" t="s">
        <v>282</v>
      </c>
      <c r="O27" s="117">
        <v>2310</v>
      </c>
      <c r="P27" s="118" t="s">
        <v>283</v>
      </c>
      <c r="Q27" s="120">
        <v>42195681</v>
      </c>
      <c r="R27" s="117" t="s">
        <v>284</v>
      </c>
    </row>
    <row r="28" spans="1:19" ht="20.100000000000001" customHeight="1" x14ac:dyDescent="0.25">
      <c r="A28" s="117">
        <v>52</v>
      </c>
      <c r="B28" s="118" t="s">
        <v>285</v>
      </c>
      <c r="C28" s="118" t="s">
        <v>40</v>
      </c>
      <c r="D28" s="118" t="s">
        <v>210</v>
      </c>
      <c r="E28" s="118" t="s">
        <v>210</v>
      </c>
      <c r="F28" s="121"/>
      <c r="G28" s="118" t="s">
        <v>210</v>
      </c>
      <c r="H28" s="121"/>
      <c r="I28" s="118" t="s">
        <v>286</v>
      </c>
      <c r="J28" s="118" t="s">
        <v>287</v>
      </c>
      <c r="K28" s="117">
        <v>2250</v>
      </c>
      <c r="L28" s="118" t="s">
        <v>177</v>
      </c>
      <c r="M28" s="119">
        <v>31629648</v>
      </c>
      <c r="N28" s="118" t="s">
        <v>288</v>
      </c>
      <c r="O28" s="117">
        <v>2241</v>
      </c>
      <c r="P28" s="118" t="s">
        <v>131</v>
      </c>
      <c r="Q28" s="120">
        <v>58629831</v>
      </c>
      <c r="R28" s="117" t="s">
        <v>289</v>
      </c>
    </row>
    <row r="29" spans="1:19" ht="20.100000000000001" customHeight="1" x14ac:dyDescent="0.25">
      <c r="A29" s="117">
        <v>90</v>
      </c>
      <c r="B29" s="118" t="s">
        <v>290</v>
      </c>
      <c r="C29" s="118" t="s">
        <v>291</v>
      </c>
      <c r="D29" s="118" t="s">
        <v>138</v>
      </c>
      <c r="E29" s="118" t="s">
        <v>292</v>
      </c>
      <c r="F29" s="117">
        <v>2327</v>
      </c>
      <c r="G29" s="118" t="s">
        <v>140</v>
      </c>
      <c r="H29" s="119">
        <v>40459593</v>
      </c>
      <c r="I29" s="118" t="s">
        <v>293</v>
      </c>
      <c r="J29" s="118" t="s">
        <v>294</v>
      </c>
      <c r="K29" s="117">
        <v>2380</v>
      </c>
      <c r="L29" s="118" t="s">
        <v>295</v>
      </c>
      <c r="M29" s="119">
        <v>41426289</v>
      </c>
      <c r="N29" s="118" t="s">
        <v>151</v>
      </c>
      <c r="O29" s="117">
        <v>9000</v>
      </c>
      <c r="P29" s="118" t="s">
        <v>152</v>
      </c>
      <c r="Q29" s="120">
        <v>72024909</v>
      </c>
      <c r="R29" s="117" t="s">
        <v>296</v>
      </c>
    </row>
    <row r="30" spans="1:19" ht="20.100000000000001" customHeight="1" x14ac:dyDescent="0.25">
      <c r="A30" s="117">
        <v>98</v>
      </c>
      <c r="B30" s="118" t="s">
        <v>297</v>
      </c>
      <c r="C30" s="118" t="s">
        <v>298</v>
      </c>
      <c r="D30" s="118" t="s">
        <v>299</v>
      </c>
      <c r="E30" s="118" t="s">
        <v>300</v>
      </c>
      <c r="F30" s="117">
        <v>2392</v>
      </c>
      <c r="G30" s="118" t="s">
        <v>301</v>
      </c>
      <c r="H30" s="119">
        <v>51685511</v>
      </c>
      <c r="I30" s="118" t="s">
        <v>302</v>
      </c>
      <c r="J30" s="118" t="s">
        <v>303</v>
      </c>
      <c r="K30" s="117">
        <v>2250</v>
      </c>
      <c r="L30" s="118" t="s">
        <v>177</v>
      </c>
      <c r="M30" s="121"/>
      <c r="N30" s="118" t="s">
        <v>304</v>
      </c>
      <c r="O30" s="117">
        <v>2391</v>
      </c>
      <c r="P30" s="118" t="s">
        <v>181</v>
      </c>
      <c r="Q30" s="121"/>
      <c r="R30" s="117" t="s">
        <v>305</v>
      </c>
      <c r="S30" s="2" t="s">
        <v>306</v>
      </c>
    </row>
    <row r="31" spans="1:19" ht="20.100000000000001" customHeight="1" x14ac:dyDescent="0.25">
      <c r="A31" s="117">
        <v>99</v>
      </c>
      <c r="B31" s="118" t="s">
        <v>307</v>
      </c>
      <c r="C31" s="118" t="s">
        <v>1</v>
      </c>
      <c r="D31" s="118" t="s">
        <v>155</v>
      </c>
      <c r="E31" s="118" t="s">
        <v>438</v>
      </c>
      <c r="F31" s="117">
        <v>8220</v>
      </c>
      <c r="G31" s="118" t="s">
        <v>157</v>
      </c>
      <c r="H31" s="119">
        <v>40366027</v>
      </c>
      <c r="I31" s="118" t="s">
        <v>439</v>
      </c>
      <c r="J31" s="118" t="s">
        <v>133</v>
      </c>
      <c r="K31" s="117">
        <v>2351</v>
      </c>
      <c r="L31" s="118" t="s">
        <v>134</v>
      </c>
      <c r="M31" s="119">
        <v>41939938</v>
      </c>
      <c r="N31" s="118" t="s">
        <v>4</v>
      </c>
      <c r="O31" s="117">
        <v>8270</v>
      </c>
      <c r="P31" s="118" t="s">
        <v>102</v>
      </c>
      <c r="Q31" s="120">
        <v>18180566</v>
      </c>
      <c r="R31" s="117" t="s">
        <v>308</v>
      </c>
    </row>
    <row r="32" spans="1:19" ht="20.100000000000001" customHeight="1" x14ac:dyDescent="0.25">
      <c r="A32" s="117">
        <v>100</v>
      </c>
      <c r="B32" s="118" t="s">
        <v>210</v>
      </c>
      <c r="C32" s="118" t="s">
        <v>440</v>
      </c>
      <c r="D32" s="118" t="s">
        <v>210</v>
      </c>
      <c r="E32" s="118" t="s">
        <v>210</v>
      </c>
      <c r="F32" s="121"/>
      <c r="G32" s="118" t="s">
        <v>210</v>
      </c>
      <c r="H32" s="121"/>
      <c r="I32" s="118" t="s">
        <v>210</v>
      </c>
      <c r="J32" s="118" t="s">
        <v>210</v>
      </c>
      <c r="K32" s="121"/>
      <c r="L32" s="118" t="s">
        <v>210</v>
      </c>
      <c r="M32" s="121"/>
      <c r="N32" s="118" t="s">
        <v>210</v>
      </c>
      <c r="O32" s="121"/>
      <c r="P32" s="118" t="s">
        <v>210</v>
      </c>
      <c r="Q32" s="121"/>
      <c r="R32" s="117" t="s">
        <v>210</v>
      </c>
    </row>
    <row r="33" spans="1:1" ht="20.100000000000001" customHeight="1" x14ac:dyDescent="0.25">
      <c r="A33" s="2">
        <v>0</v>
      </c>
    </row>
    <row r="34" spans="1:1" ht="20.100000000000001" customHeight="1" x14ac:dyDescent="0.25"/>
    <row r="35" spans="1:1" ht="20.100000000000001" customHeight="1" x14ac:dyDescent="0.25"/>
    <row r="36" spans="1:1" ht="20.100000000000001" customHeight="1" x14ac:dyDescent="0.25"/>
    <row r="37" spans="1:1" ht="20.100000000000001" customHeight="1" x14ac:dyDescent="0.25"/>
    <row r="38" spans="1:1" ht="20.100000000000001" customHeight="1" x14ac:dyDescent="0.25"/>
    <row r="39" spans="1:1" ht="20.100000000000001" customHeight="1" x14ac:dyDescent="0.25"/>
  </sheetData>
  <sortState xmlns:xlrd2="http://schemas.microsoft.com/office/spreadsheetml/2017/richdata2" ref="A2:L30">
    <sortCondition ref="A2"/>
  </sortState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B41"/>
  <sheetViews>
    <sheetView workbookViewId="0">
      <selection activeCell="B31" sqref="B31"/>
    </sheetView>
  </sheetViews>
  <sheetFormatPr defaultColWidth="9" defaultRowHeight="15" x14ac:dyDescent="0.25"/>
  <cols>
    <col min="2" max="2" width="39.140625" bestFit="1" customWidth="1"/>
  </cols>
  <sheetData>
    <row r="1" spans="1:2" ht="18.75" customHeight="1" x14ac:dyDescent="0.25">
      <c r="A1" s="106" t="s">
        <v>321</v>
      </c>
      <c r="B1" s="106" t="s">
        <v>79</v>
      </c>
    </row>
    <row r="2" spans="1:2" ht="18.75" customHeight="1" x14ac:dyDescent="0.25">
      <c r="A2" s="107">
        <v>1</v>
      </c>
      <c r="B2" s="108" t="s">
        <v>5</v>
      </c>
    </row>
    <row r="3" spans="1:2" ht="18.75" customHeight="1" x14ac:dyDescent="0.25">
      <c r="A3" s="107">
        <v>2</v>
      </c>
      <c r="B3" s="108" t="s">
        <v>8</v>
      </c>
    </row>
    <row r="4" spans="1:2" ht="18.75" customHeight="1" x14ac:dyDescent="0.25">
      <c r="A4" s="107">
        <v>5</v>
      </c>
      <c r="B4" s="108" t="s">
        <v>10</v>
      </c>
    </row>
    <row r="5" spans="1:2" ht="18.75" customHeight="1" x14ac:dyDescent="0.25">
      <c r="A5" s="107">
        <v>7</v>
      </c>
      <c r="B5" s="108" t="s">
        <v>11</v>
      </c>
    </row>
    <row r="6" spans="1:2" ht="18.75" customHeight="1" x14ac:dyDescent="0.25">
      <c r="A6" s="107">
        <v>8</v>
      </c>
      <c r="B6" s="108" t="s">
        <v>12</v>
      </c>
    </row>
    <row r="7" spans="1:2" ht="18.75" customHeight="1" x14ac:dyDescent="0.25">
      <c r="A7" s="107">
        <v>10</v>
      </c>
      <c r="B7" s="108" t="s">
        <v>14</v>
      </c>
    </row>
    <row r="8" spans="1:2" ht="18.75" customHeight="1" x14ac:dyDescent="0.25">
      <c r="A8" s="107">
        <v>11</v>
      </c>
      <c r="B8" s="108" t="s">
        <v>15</v>
      </c>
    </row>
    <row r="9" spans="1:2" ht="18.75" customHeight="1" x14ac:dyDescent="0.25">
      <c r="A9" s="107">
        <v>12</v>
      </c>
      <c r="B9" s="108" t="s">
        <v>17</v>
      </c>
    </row>
    <row r="10" spans="1:2" ht="18.75" customHeight="1" x14ac:dyDescent="0.25">
      <c r="A10" s="107">
        <v>14</v>
      </c>
      <c r="B10" s="108" t="s">
        <v>18</v>
      </c>
    </row>
    <row r="11" spans="1:2" ht="18.75" customHeight="1" x14ac:dyDescent="0.25">
      <c r="A11" s="107">
        <v>15</v>
      </c>
      <c r="B11" s="108" t="s">
        <v>19</v>
      </c>
    </row>
    <row r="12" spans="1:2" ht="18.75" customHeight="1" x14ac:dyDescent="0.25">
      <c r="A12" s="107">
        <v>16</v>
      </c>
      <c r="B12" s="108" t="s">
        <v>20</v>
      </c>
    </row>
    <row r="13" spans="1:2" ht="18.75" customHeight="1" x14ac:dyDescent="0.25">
      <c r="A13" s="107">
        <v>17</v>
      </c>
      <c r="B13" s="108" t="s">
        <v>25</v>
      </c>
    </row>
    <row r="14" spans="1:2" ht="18.75" customHeight="1" x14ac:dyDescent="0.25">
      <c r="A14" s="107">
        <v>18</v>
      </c>
      <c r="B14" s="108" t="s">
        <v>316</v>
      </c>
    </row>
    <row r="15" spans="1:2" ht="18.75" customHeight="1" x14ac:dyDescent="0.25">
      <c r="A15" s="107">
        <v>22</v>
      </c>
      <c r="B15" s="108" t="s">
        <v>26</v>
      </c>
    </row>
    <row r="16" spans="1:2" ht="18.75" customHeight="1" x14ac:dyDescent="0.25">
      <c r="A16" s="107">
        <v>23</v>
      </c>
      <c r="B16" s="108" t="s">
        <v>27</v>
      </c>
    </row>
    <row r="17" spans="1:2" ht="18.75" customHeight="1" x14ac:dyDescent="0.25">
      <c r="A17" s="107">
        <v>24</v>
      </c>
      <c r="B17" s="108" t="s">
        <v>28</v>
      </c>
    </row>
    <row r="18" spans="1:2" ht="18.75" customHeight="1" x14ac:dyDescent="0.25">
      <c r="A18" s="107">
        <v>25</v>
      </c>
      <c r="B18" s="108" t="s">
        <v>29</v>
      </c>
    </row>
    <row r="19" spans="1:2" ht="18.75" customHeight="1" x14ac:dyDescent="0.25">
      <c r="A19" s="107">
        <v>27</v>
      </c>
      <c r="B19" s="108" t="s">
        <v>30</v>
      </c>
    </row>
    <row r="20" spans="1:2" ht="18.75" customHeight="1" x14ac:dyDescent="0.25">
      <c r="A20" s="107">
        <v>30</v>
      </c>
      <c r="B20" s="108" t="s">
        <v>31</v>
      </c>
    </row>
    <row r="21" spans="1:2" ht="18.75" customHeight="1" x14ac:dyDescent="0.25">
      <c r="A21" s="107">
        <v>32</v>
      </c>
      <c r="B21" s="108" t="s">
        <v>32</v>
      </c>
    </row>
    <row r="22" spans="1:2" ht="18.75" customHeight="1" x14ac:dyDescent="0.25">
      <c r="A22" s="107">
        <v>33</v>
      </c>
      <c r="B22" s="108" t="s">
        <v>33</v>
      </c>
    </row>
    <row r="23" spans="1:2" ht="18.75" customHeight="1" x14ac:dyDescent="0.25">
      <c r="A23" s="107">
        <v>34</v>
      </c>
      <c r="B23" s="108" t="s">
        <v>34</v>
      </c>
    </row>
    <row r="24" spans="1:2" ht="18.75" customHeight="1" x14ac:dyDescent="0.25">
      <c r="A24" s="107">
        <v>36</v>
      </c>
      <c r="B24" s="108" t="s">
        <v>35</v>
      </c>
    </row>
    <row r="25" spans="1:2" ht="18.75" customHeight="1" x14ac:dyDescent="0.25">
      <c r="A25" s="107">
        <v>37</v>
      </c>
      <c r="B25" s="108" t="s">
        <v>36</v>
      </c>
    </row>
    <row r="26" spans="1:2" ht="18.75" customHeight="1" x14ac:dyDescent="0.25">
      <c r="A26" s="107">
        <v>39</v>
      </c>
      <c r="B26" s="108" t="s">
        <v>37</v>
      </c>
    </row>
    <row r="27" spans="1:2" ht="18.75" customHeight="1" x14ac:dyDescent="0.25">
      <c r="A27" s="107">
        <v>40</v>
      </c>
      <c r="B27" s="108" t="s">
        <v>38</v>
      </c>
    </row>
    <row r="28" spans="1:2" ht="18.75" customHeight="1" x14ac:dyDescent="0.25">
      <c r="A28" s="107">
        <v>50</v>
      </c>
      <c r="B28" s="108" t="s">
        <v>39</v>
      </c>
    </row>
    <row r="29" spans="1:2" ht="18.75" customHeight="1" x14ac:dyDescent="0.25">
      <c r="A29" s="107">
        <v>52</v>
      </c>
      <c r="B29" s="108" t="s">
        <v>40</v>
      </c>
    </row>
    <row r="30" spans="1:2" ht="18.75" customHeight="1" x14ac:dyDescent="0.25">
      <c r="A30" s="107">
        <v>0</v>
      </c>
      <c r="B30" s="108">
        <v>0</v>
      </c>
    </row>
    <row r="31" spans="1:2" ht="18.75" customHeight="1" x14ac:dyDescent="0.25">
      <c r="A31" s="107"/>
      <c r="B31" s="108"/>
    </row>
    <row r="32" spans="1:2" ht="18.75" customHeight="1" x14ac:dyDescent="0.25">
      <c r="A32" s="107"/>
      <c r="B32" s="108"/>
    </row>
    <row r="33" spans="1:1" ht="18.75" customHeight="1" x14ac:dyDescent="0.25">
      <c r="A33" s="1"/>
    </row>
    <row r="34" spans="1:1" ht="18.75" customHeight="1" x14ac:dyDescent="0.25">
      <c r="A34" s="1"/>
    </row>
    <row r="35" spans="1:1" ht="18.75" customHeight="1" x14ac:dyDescent="0.25">
      <c r="A35" s="1"/>
    </row>
    <row r="36" spans="1:1" ht="18.75" customHeight="1" x14ac:dyDescent="0.25"/>
    <row r="37" spans="1:1" ht="18.75" customHeight="1" x14ac:dyDescent="0.25"/>
    <row r="38" spans="1:1" ht="18.75" customHeight="1" x14ac:dyDescent="0.25"/>
    <row r="39" spans="1:1" ht="18.75" customHeight="1" x14ac:dyDescent="0.25"/>
    <row r="40" spans="1:1" ht="18.75" customHeight="1" x14ac:dyDescent="0.25"/>
    <row r="41" spans="1:1" ht="18.75" customHeight="1" x14ac:dyDescent="0.25"/>
  </sheetData>
  <sortState xmlns:xlrd2="http://schemas.microsoft.com/office/spreadsheetml/2017/richdata2" ref="A2:B35">
    <sortCondition ref="A2:A3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A1:L32"/>
  <sheetViews>
    <sheetView workbookViewId="0">
      <selection activeCell="D2" sqref="D2:D32"/>
    </sheetView>
  </sheetViews>
  <sheetFormatPr defaultColWidth="9" defaultRowHeight="15" x14ac:dyDescent="0.25"/>
  <cols>
    <col min="2" max="2" width="15.42578125" bestFit="1" customWidth="1"/>
    <col min="3" max="3" width="72.5703125" bestFit="1" customWidth="1"/>
    <col min="4" max="4" width="29.140625" customWidth="1"/>
    <col min="10" max="10" width="17.42578125" bestFit="1" customWidth="1"/>
    <col min="11" max="11" width="12.28515625" bestFit="1" customWidth="1"/>
  </cols>
  <sheetData>
    <row r="1" spans="1:12" x14ac:dyDescent="0.25">
      <c r="A1" s="106" t="s">
        <v>321</v>
      </c>
      <c r="B1" s="106" t="s">
        <v>322</v>
      </c>
      <c r="C1" s="106" t="s">
        <v>78</v>
      </c>
      <c r="D1" s="106" t="s">
        <v>79</v>
      </c>
      <c r="E1" s="106" t="s">
        <v>323</v>
      </c>
      <c r="F1" s="106" t="s">
        <v>324</v>
      </c>
      <c r="G1" s="106" t="s">
        <v>90</v>
      </c>
      <c r="H1" s="106" t="s">
        <v>325</v>
      </c>
      <c r="I1" s="106" t="s">
        <v>326</v>
      </c>
      <c r="J1" s="106" t="s">
        <v>327</v>
      </c>
      <c r="K1" s="106" t="s">
        <v>77</v>
      </c>
      <c r="L1" s="106" t="s">
        <v>328</v>
      </c>
    </row>
    <row r="2" spans="1:12" ht="20.100000000000001" customHeight="1" x14ac:dyDescent="0.25">
      <c r="A2" s="107">
        <v>32</v>
      </c>
      <c r="B2" s="108" t="s">
        <v>329</v>
      </c>
      <c r="C2" s="108" t="s">
        <v>95</v>
      </c>
      <c r="D2" s="108" t="s">
        <v>5</v>
      </c>
      <c r="E2" s="108" t="s">
        <v>98</v>
      </c>
      <c r="F2" s="108" t="s">
        <v>98</v>
      </c>
      <c r="G2" s="108" t="s">
        <v>330</v>
      </c>
      <c r="H2" s="108" t="s">
        <v>331</v>
      </c>
      <c r="I2" s="108" t="s">
        <v>210</v>
      </c>
      <c r="J2" s="109">
        <v>29908</v>
      </c>
      <c r="K2" s="110">
        <v>1</v>
      </c>
      <c r="L2" s="107" t="b">
        <v>1</v>
      </c>
    </row>
    <row r="3" spans="1:12" ht="20.100000000000001" customHeight="1" x14ac:dyDescent="0.25">
      <c r="A3" s="107">
        <v>17</v>
      </c>
      <c r="B3" s="108" t="s">
        <v>332</v>
      </c>
      <c r="C3" s="108" t="s">
        <v>100</v>
      </c>
      <c r="D3" s="108" t="s">
        <v>8</v>
      </c>
      <c r="E3" s="108" t="s">
        <v>103</v>
      </c>
      <c r="F3" s="108" t="s">
        <v>103</v>
      </c>
      <c r="G3" s="108" t="s">
        <v>309</v>
      </c>
      <c r="H3" s="108" t="s">
        <v>333</v>
      </c>
      <c r="I3" s="108" t="s">
        <v>210</v>
      </c>
      <c r="J3" s="109">
        <v>30044</v>
      </c>
      <c r="K3" s="110">
        <v>2</v>
      </c>
      <c r="L3" s="107" t="b">
        <v>1</v>
      </c>
    </row>
    <row r="4" spans="1:12" ht="20.100000000000001" customHeight="1" x14ac:dyDescent="0.25">
      <c r="A4" s="107">
        <v>13</v>
      </c>
      <c r="B4" s="108" t="s">
        <v>334</v>
      </c>
      <c r="C4" s="108" t="s">
        <v>104</v>
      </c>
      <c r="D4" s="108" t="s">
        <v>10</v>
      </c>
      <c r="E4" s="108" t="s">
        <v>105</v>
      </c>
      <c r="F4" s="108" t="s">
        <v>105</v>
      </c>
      <c r="G4" s="108" t="s">
        <v>109</v>
      </c>
      <c r="H4" s="108" t="s">
        <v>335</v>
      </c>
      <c r="I4" s="108" t="s">
        <v>210</v>
      </c>
      <c r="J4" s="109">
        <v>19407</v>
      </c>
      <c r="K4" s="110">
        <v>5</v>
      </c>
      <c r="L4" s="107" t="b">
        <v>1</v>
      </c>
    </row>
    <row r="5" spans="1:12" ht="20.100000000000001" customHeight="1" x14ac:dyDescent="0.25">
      <c r="A5" s="107">
        <v>33</v>
      </c>
      <c r="B5" s="108" t="s">
        <v>336</v>
      </c>
      <c r="C5" s="108" t="s">
        <v>113</v>
      </c>
      <c r="D5" s="108" t="s">
        <v>11</v>
      </c>
      <c r="E5" s="108" t="s">
        <v>116</v>
      </c>
      <c r="F5" s="108" t="s">
        <v>337</v>
      </c>
      <c r="G5" s="108" t="s">
        <v>117</v>
      </c>
      <c r="H5" s="108" t="s">
        <v>338</v>
      </c>
      <c r="I5" s="108" t="s">
        <v>210</v>
      </c>
      <c r="J5" s="109">
        <v>19186</v>
      </c>
      <c r="K5" s="110">
        <v>7</v>
      </c>
      <c r="L5" s="107" t="b">
        <v>1</v>
      </c>
    </row>
    <row r="6" spans="1:12" ht="20.100000000000001" customHeight="1" x14ac:dyDescent="0.25">
      <c r="A6" s="107">
        <v>18</v>
      </c>
      <c r="B6" s="108" t="s">
        <v>339</v>
      </c>
      <c r="C6" s="108" t="s">
        <v>120</v>
      </c>
      <c r="D6" s="108" t="s">
        <v>12</v>
      </c>
      <c r="E6" s="108" t="s">
        <v>340</v>
      </c>
      <c r="F6" s="108" t="s">
        <v>340</v>
      </c>
      <c r="G6" s="108" t="s">
        <v>127</v>
      </c>
      <c r="H6" s="108" t="s">
        <v>341</v>
      </c>
      <c r="I6" s="108" t="s">
        <v>210</v>
      </c>
      <c r="J6" s="109">
        <v>30722</v>
      </c>
      <c r="K6" s="110">
        <v>8</v>
      </c>
      <c r="L6" s="107" t="b">
        <v>1</v>
      </c>
    </row>
    <row r="7" spans="1:12" ht="20.100000000000001" customHeight="1" x14ac:dyDescent="0.25">
      <c r="A7" s="107">
        <v>11</v>
      </c>
      <c r="B7" s="108" t="s">
        <v>342</v>
      </c>
      <c r="C7" s="108" t="s">
        <v>130</v>
      </c>
      <c r="D7" s="108" t="s">
        <v>14</v>
      </c>
      <c r="E7" s="108" t="s">
        <v>136</v>
      </c>
      <c r="F7" s="108" t="s">
        <v>136</v>
      </c>
      <c r="G7" s="108" t="s">
        <v>135</v>
      </c>
      <c r="H7" s="108" t="s">
        <v>343</v>
      </c>
      <c r="I7" s="108" t="s">
        <v>210</v>
      </c>
      <c r="J7" s="109">
        <v>22543</v>
      </c>
      <c r="K7" s="110">
        <v>10</v>
      </c>
      <c r="L7" s="107" t="b">
        <v>1</v>
      </c>
    </row>
    <row r="8" spans="1:12" ht="20.100000000000001" customHeight="1" x14ac:dyDescent="0.25">
      <c r="A8" s="107">
        <v>22</v>
      </c>
      <c r="B8" s="108" t="s">
        <v>344</v>
      </c>
      <c r="C8" s="108" t="s">
        <v>137</v>
      </c>
      <c r="D8" s="108" t="s">
        <v>15</v>
      </c>
      <c r="E8" s="108" t="s">
        <v>345</v>
      </c>
      <c r="F8" s="108" t="s">
        <v>345</v>
      </c>
      <c r="G8" s="108" t="s">
        <v>141</v>
      </c>
      <c r="H8" s="108" t="s">
        <v>346</v>
      </c>
      <c r="I8" s="108" t="s">
        <v>210</v>
      </c>
      <c r="J8" s="109">
        <v>31572</v>
      </c>
      <c r="K8" s="110">
        <v>11</v>
      </c>
      <c r="L8" s="107" t="b">
        <v>1</v>
      </c>
    </row>
    <row r="9" spans="1:12" ht="20.100000000000001" customHeight="1" x14ac:dyDescent="0.25">
      <c r="A9" s="107">
        <v>34</v>
      </c>
      <c r="B9" s="108" t="s">
        <v>347</v>
      </c>
      <c r="C9" s="108" t="s">
        <v>144</v>
      </c>
      <c r="D9" s="108" t="s">
        <v>17</v>
      </c>
      <c r="E9" s="108" t="s">
        <v>152</v>
      </c>
      <c r="F9" s="108" t="s">
        <v>348</v>
      </c>
      <c r="G9" s="108" t="s">
        <v>151</v>
      </c>
      <c r="H9" s="108" t="s">
        <v>349</v>
      </c>
      <c r="I9" s="108" t="s">
        <v>210</v>
      </c>
      <c r="J9" s="109">
        <v>31216</v>
      </c>
      <c r="K9" s="110">
        <v>12</v>
      </c>
      <c r="L9" s="107" t="b">
        <v>1</v>
      </c>
    </row>
    <row r="10" spans="1:12" ht="20.100000000000001" customHeight="1" x14ac:dyDescent="0.25">
      <c r="A10" s="107">
        <v>25</v>
      </c>
      <c r="B10" s="108" t="s">
        <v>350</v>
      </c>
      <c r="C10" s="108" t="s">
        <v>154</v>
      </c>
      <c r="D10" s="108" t="s">
        <v>18</v>
      </c>
      <c r="E10" s="108" t="s">
        <v>162</v>
      </c>
      <c r="F10" s="108" t="s">
        <v>162</v>
      </c>
      <c r="G10" s="108" t="s">
        <v>161</v>
      </c>
      <c r="H10" s="108" t="s">
        <v>351</v>
      </c>
      <c r="I10" s="108" t="s">
        <v>210</v>
      </c>
      <c r="J10" s="109">
        <v>34409</v>
      </c>
      <c r="K10" s="110">
        <v>14</v>
      </c>
      <c r="L10" s="107" t="b">
        <v>1</v>
      </c>
    </row>
    <row r="11" spans="1:12" ht="20.100000000000001" customHeight="1" x14ac:dyDescent="0.25">
      <c r="A11" s="107">
        <v>35</v>
      </c>
      <c r="B11" s="108" t="s">
        <v>352</v>
      </c>
      <c r="C11" s="108" t="s">
        <v>163</v>
      </c>
      <c r="D11" s="108" t="s">
        <v>19</v>
      </c>
      <c r="E11" s="108" t="s">
        <v>164</v>
      </c>
      <c r="F11" s="108" t="s">
        <v>164</v>
      </c>
      <c r="G11" s="108" t="s">
        <v>165</v>
      </c>
      <c r="H11" s="108" t="s">
        <v>353</v>
      </c>
      <c r="I11" s="108" t="s">
        <v>210</v>
      </c>
      <c r="J11" s="109">
        <v>25255</v>
      </c>
      <c r="K11" s="110">
        <v>15</v>
      </c>
      <c r="L11" s="107" t="b">
        <v>1</v>
      </c>
    </row>
    <row r="12" spans="1:12" ht="20.100000000000001" customHeight="1" x14ac:dyDescent="0.25">
      <c r="A12" s="107">
        <v>20</v>
      </c>
      <c r="B12" s="108" t="s">
        <v>354</v>
      </c>
      <c r="C12" s="108" t="s">
        <v>166</v>
      </c>
      <c r="D12" s="108" t="s">
        <v>20</v>
      </c>
      <c r="E12" s="108" t="s">
        <v>283</v>
      </c>
      <c r="F12" s="108" t="s">
        <v>169</v>
      </c>
      <c r="G12" s="108" t="s">
        <v>172</v>
      </c>
      <c r="H12" s="108" t="s">
        <v>355</v>
      </c>
      <c r="I12" s="108" t="s">
        <v>210</v>
      </c>
      <c r="J12" s="109">
        <v>31131</v>
      </c>
      <c r="K12" s="110">
        <v>16</v>
      </c>
      <c r="L12" s="107" t="b">
        <v>1</v>
      </c>
    </row>
    <row r="13" spans="1:12" ht="20.100000000000001" customHeight="1" x14ac:dyDescent="0.25">
      <c r="A13" s="107">
        <v>36</v>
      </c>
      <c r="B13" s="108" t="s">
        <v>356</v>
      </c>
      <c r="C13" s="108" t="s">
        <v>175</v>
      </c>
      <c r="D13" s="108" t="s">
        <v>25</v>
      </c>
      <c r="E13" s="108" t="s">
        <v>177</v>
      </c>
      <c r="F13" s="108" t="s">
        <v>177</v>
      </c>
      <c r="G13" s="108" t="s">
        <v>176</v>
      </c>
      <c r="H13" s="108" t="s">
        <v>357</v>
      </c>
      <c r="I13" s="108" t="s">
        <v>210</v>
      </c>
      <c r="J13" s="109">
        <v>28296</v>
      </c>
      <c r="K13" s="110">
        <v>17</v>
      </c>
      <c r="L13" s="107" t="b">
        <v>1</v>
      </c>
    </row>
    <row r="14" spans="1:12" ht="20.100000000000001" customHeight="1" x14ac:dyDescent="0.25">
      <c r="A14" s="107">
        <v>19</v>
      </c>
      <c r="B14" s="108" t="s">
        <v>358</v>
      </c>
      <c r="C14" s="108" t="s">
        <v>359</v>
      </c>
      <c r="D14" s="108" t="s">
        <v>316</v>
      </c>
      <c r="E14" s="108" t="s">
        <v>360</v>
      </c>
      <c r="F14" s="108" t="s">
        <v>361</v>
      </c>
      <c r="G14" s="108" t="s">
        <v>185</v>
      </c>
      <c r="H14" s="108" t="s">
        <v>362</v>
      </c>
      <c r="I14" s="108" t="s">
        <v>210</v>
      </c>
      <c r="J14" s="109">
        <v>30573</v>
      </c>
      <c r="K14" s="110">
        <v>18</v>
      </c>
      <c r="L14" s="107" t="b">
        <v>1</v>
      </c>
    </row>
    <row r="15" spans="1:12" ht="20.100000000000001" customHeight="1" x14ac:dyDescent="0.25">
      <c r="A15" s="107">
        <v>21</v>
      </c>
      <c r="B15" s="108" t="s">
        <v>363</v>
      </c>
      <c r="C15" s="108" t="s">
        <v>187</v>
      </c>
      <c r="D15" s="108" t="s">
        <v>26</v>
      </c>
      <c r="E15" s="108" t="s">
        <v>190</v>
      </c>
      <c r="F15" s="108" t="s">
        <v>190</v>
      </c>
      <c r="G15" s="108" t="s">
        <v>191</v>
      </c>
      <c r="H15" s="108" t="s">
        <v>364</v>
      </c>
      <c r="I15" s="108" t="s">
        <v>210</v>
      </c>
      <c r="J15" s="109">
        <v>31362</v>
      </c>
      <c r="K15" s="110">
        <v>22</v>
      </c>
      <c r="L15" s="107" t="b">
        <v>1</v>
      </c>
    </row>
    <row r="16" spans="1:12" ht="20.100000000000001" customHeight="1" x14ac:dyDescent="0.25">
      <c r="A16" s="107">
        <v>24</v>
      </c>
      <c r="B16" s="108" t="s">
        <v>365</v>
      </c>
      <c r="C16" s="108" t="s">
        <v>193</v>
      </c>
      <c r="D16" s="108" t="s">
        <v>27</v>
      </c>
      <c r="E16" s="108" t="s">
        <v>366</v>
      </c>
      <c r="F16" s="108" t="s">
        <v>367</v>
      </c>
      <c r="G16" s="108" t="s">
        <v>197</v>
      </c>
      <c r="H16" s="108" t="s">
        <v>368</v>
      </c>
      <c r="I16" s="108" t="s">
        <v>210</v>
      </c>
      <c r="J16" s="109">
        <v>23245</v>
      </c>
      <c r="K16" s="110">
        <v>23</v>
      </c>
      <c r="L16" s="107" t="b">
        <v>1</v>
      </c>
    </row>
    <row r="17" spans="1:12" ht="20.100000000000001" customHeight="1" x14ac:dyDescent="0.25">
      <c r="A17" s="107">
        <v>7</v>
      </c>
      <c r="B17" s="108" t="s">
        <v>369</v>
      </c>
      <c r="C17" s="108" t="s">
        <v>201</v>
      </c>
      <c r="D17" s="108" t="s">
        <v>28</v>
      </c>
      <c r="E17" s="108" t="s">
        <v>204</v>
      </c>
      <c r="F17" s="108" t="s">
        <v>203</v>
      </c>
      <c r="G17" s="108" t="s">
        <v>203</v>
      </c>
      <c r="H17" s="108" t="s">
        <v>370</v>
      </c>
      <c r="I17" s="108" t="s">
        <v>210</v>
      </c>
      <c r="J17" s="109">
        <v>38105</v>
      </c>
      <c r="K17" s="110">
        <v>24</v>
      </c>
      <c r="L17" s="107" t="b">
        <v>1</v>
      </c>
    </row>
    <row r="18" spans="1:12" ht="20.100000000000001" customHeight="1" x14ac:dyDescent="0.25">
      <c r="A18" s="107">
        <v>10</v>
      </c>
      <c r="B18" s="108" t="s">
        <v>371</v>
      </c>
      <c r="C18" s="108" t="s">
        <v>208</v>
      </c>
      <c r="D18" s="108" t="s">
        <v>29</v>
      </c>
      <c r="E18" s="108" t="s">
        <v>212</v>
      </c>
      <c r="F18" s="108" t="s">
        <v>212</v>
      </c>
      <c r="G18" s="108" t="s">
        <v>211</v>
      </c>
      <c r="H18" s="108" t="s">
        <v>372</v>
      </c>
      <c r="I18" s="108" t="s">
        <v>210</v>
      </c>
      <c r="J18" s="109">
        <v>28548</v>
      </c>
      <c r="K18" s="110">
        <v>25</v>
      </c>
      <c r="L18" s="107" t="b">
        <v>1</v>
      </c>
    </row>
    <row r="19" spans="1:12" ht="20.100000000000001" customHeight="1" x14ac:dyDescent="0.25">
      <c r="A19" s="107">
        <v>26</v>
      </c>
      <c r="B19" s="108" t="s">
        <v>373</v>
      </c>
      <c r="C19" s="108" t="s">
        <v>214</v>
      </c>
      <c r="D19" s="108" t="s">
        <v>30</v>
      </c>
      <c r="E19" s="108" t="s">
        <v>221</v>
      </c>
      <c r="F19" s="108" t="s">
        <v>221</v>
      </c>
      <c r="G19" s="108" t="s">
        <v>220</v>
      </c>
      <c r="H19" s="108" t="s">
        <v>374</v>
      </c>
      <c r="I19" s="108" t="s">
        <v>210</v>
      </c>
      <c r="J19" s="109">
        <v>35111</v>
      </c>
      <c r="K19" s="110">
        <v>27</v>
      </c>
      <c r="L19" s="107" t="b">
        <v>1</v>
      </c>
    </row>
    <row r="20" spans="1:12" ht="20.100000000000001" customHeight="1" x14ac:dyDescent="0.25">
      <c r="A20" s="107">
        <v>4</v>
      </c>
      <c r="B20" s="108" t="s">
        <v>375</v>
      </c>
      <c r="C20" s="108" t="s">
        <v>223</v>
      </c>
      <c r="D20" s="108" t="s">
        <v>31</v>
      </c>
      <c r="E20" s="108" t="s">
        <v>226</v>
      </c>
      <c r="F20" s="108" t="s">
        <v>376</v>
      </c>
      <c r="G20" s="108" t="s">
        <v>225</v>
      </c>
      <c r="H20" s="108" t="s">
        <v>377</v>
      </c>
      <c r="I20" s="108" t="s">
        <v>210</v>
      </c>
      <c r="J20" s="109">
        <v>35767</v>
      </c>
      <c r="K20" s="110">
        <v>30</v>
      </c>
      <c r="L20" s="107" t="b">
        <v>1</v>
      </c>
    </row>
    <row r="21" spans="1:12" ht="20.100000000000001" customHeight="1" x14ac:dyDescent="0.25">
      <c r="A21" s="107">
        <v>2</v>
      </c>
      <c r="B21" s="108" t="s">
        <v>378</v>
      </c>
      <c r="C21" s="108" t="s">
        <v>230</v>
      </c>
      <c r="D21" s="108" t="s">
        <v>32</v>
      </c>
      <c r="E21" s="108" t="s">
        <v>236</v>
      </c>
      <c r="F21" s="108" t="s">
        <v>236</v>
      </c>
      <c r="G21" s="108" t="s">
        <v>237</v>
      </c>
      <c r="H21" s="108" t="s">
        <v>379</v>
      </c>
      <c r="I21" s="108" t="s">
        <v>210</v>
      </c>
      <c r="J21" s="109">
        <v>36466</v>
      </c>
      <c r="K21" s="110">
        <v>32</v>
      </c>
      <c r="L21" s="107" t="b">
        <v>1</v>
      </c>
    </row>
    <row r="22" spans="1:12" ht="20.100000000000001" customHeight="1" x14ac:dyDescent="0.25">
      <c r="A22" s="107">
        <v>1</v>
      </c>
      <c r="B22" s="108" t="s">
        <v>380</v>
      </c>
      <c r="C22" s="108" t="s">
        <v>239</v>
      </c>
      <c r="D22" s="108" t="s">
        <v>33</v>
      </c>
      <c r="E22" s="108" t="s">
        <v>246</v>
      </c>
      <c r="F22" s="108" t="s">
        <v>246</v>
      </c>
      <c r="G22" s="108" t="s">
        <v>245</v>
      </c>
      <c r="H22" s="108" t="s">
        <v>381</v>
      </c>
      <c r="I22" s="108" t="s">
        <v>210</v>
      </c>
      <c r="J22" s="109">
        <v>36704</v>
      </c>
      <c r="K22" s="110">
        <v>33</v>
      </c>
      <c r="L22" s="107" t="b">
        <v>1</v>
      </c>
    </row>
    <row r="23" spans="1:12" ht="20.100000000000001" customHeight="1" x14ac:dyDescent="0.25">
      <c r="A23" s="107">
        <v>3</v>
      </c>
      <c r="B23" s="108" t="s">
        <v>382</v>
      </c>
      <c r="C23" s="108" t="s">
        <v>248</v>
      </c>
      <c r="D23" s="108" t="s">
        <v>34</v>
      </c>
      <c r="E23" s="108" t="s">
        <v>251</v>
      </c>
      <c r="F23" s="108" t="s">
        <v>383</v>
      </c>
      <c r="G23" s="108" t="s">
        <v>252</v>
      </c>
      <c r="H23" s="108" t="s">
        <v>384</v>
      </c>
      <c r="I23" s="108" t="s">
        <v>210</v>
      </c>
      <c r="J23" s="109">
        <v>38064</v>
      </c>
      <c r="K23" s="110">
        <v>34</v>
      </c>
      <c r="L23" s="107" t="b">
        <v>1</v>
      </c>
    </row>
    <row r="24" spans="1:12" ht="20.100000000000001" customHeight="1" x14ac:dyDescent="0.25">
      <c r="A24" s="107">
        <v>6</v>
      </c>
      <c r="B24" s="108" t="s">
        <v>385</v>
      </c>
      <c r="C24" s="108" t="s">
        <v>254</v>
      </c>
      <c r="D24" s="108" t="s">
        <v>35</v>
      </c>
      <c r="E24" s="108" t="s">
        <v>136</v>
      </c>
      <c r="F24" s="108" t="s">
        <v>136</v>
      </c>
      <c r="G24" s="108" t="s">
        <v>260</v>
      </c>
      <c r="H24" s="108" t="s">
        <v>386</v>
      </c>
      <c r="I24" s="108" t="s">
        <v>210</v>
      </c>
      <c r="J24" s="109">
        <v>36510</v>
      </c>
      <c r="K24" s="110">
        <v>36</v>
      </c>
      <c r="L24" s="107" t="b">
        <v>1</v>
      </c>
    </row>
    <row r="25" spans="1:12" ht="20.100000000000001" customHeight="1" x14ac:dyDescent="0.25">
      <c r="A25" s="107">
        <v>28</v>
      </c>
      <c r="B25" s="108" t="s">
        <v>387</v>
      </c>
      <c r="C25" s="108" t="s">
        <v>261</v>
      </c>
      <c r="D25" s="108" t="s">
        <v>36</v>
      </c>
      <c r="E25" s="108" t="s">
        <v>388</v>
      </c>
      <c r="F25" s="108" t="s">
        <v>388</v>
      </c>
      <c r="G25" s="108" t="s">
        <v>389</v>
      </c>
      <c r="H25" s="108" t="s">
        <v>390</v>
      </c>
      <c r="I25" s="108" t="s">
        <v>210</v>
      </c>
      <c r="J25" s="109">
        <v>39798</v>
      </c>
      <c r="K25" s="110">
        <v>37</v>
      </c>
      <c r="L25" s="107" t="b">
        <v>1</v>
      </c>
    </row>
    <row r="26" spans="1:12" ht="20.100000000000001" customHeight="1" x14ac:dyDescent="0.25">
      <c r="A26" s="107">
        <v>49</v>
      </c>
      <c r="B26" s="108" t="s">
        <v>391</v>
      </c>
      <c r="C26" s="108" t="s">
        <v>270</v>
      </c>
      <c r="D26" s="108" t="s">
        <v>37</v>
      </c>
      <c r="E26" s="108" t="s">
        <v>392</v>
      </c>
      <c r="F26" s="108" t="s">
        <v>272</v>
      </c>
      <c r="G26" s="108" t="s">
        <v>271</v>
      </c>
      <c r="H26" s="108" t="s">
        <v>393</v>
      </c>
      <c r="I26" s="108" t="s">
        <v>210</v>
      </c>
      <c r="J26" s="109">
        <v>43532</v>
      </c>
      <c r="K26" s="110">
        <v>39</v>
      </c>
      <c r="L26" s="107" t="b">
        <v>1</v>
      </c>
    </row>
    <row r="27" spans="1:12" ht="20.100000000000001" customHeight="1" x14ac:dyDescent="0.25">
      <c r="A27" s="107">
        <v>50</v>
      </c>
      <c r="B27" s="108" t="s">
        <v>394</v>
      </c>
      <c r="C27" s="108" t="s">
        <v>273</v>
      </c>
      <c r="D27" s="108" t="s">
        <v>38</v>
      </c>
      <c r="E27" s="108" t="s">
        <v>276</v>
      </c>
      <c r="F27" s="108" t="s">
        <v>395</v>
      </c>
      <c r="G27" s="108" t="s">
        <v>278</v>
      </c>
      <c r="H27" s="108" t="s">
        <v>396</v>
      </c>
      <c r="I27" s="108" t="s">
        <v>210</v>
      </c>
      <c r="J27" s="109">
        <v>43419</v>
      </c>
      <c r="K27" s="110">
        <v>40</v>
      </c>
      <c r="L27" s="107" t="b">
        <v>1</v>
      </c>
    </row>
    <row r="28" spans="1:12" ht="20.100000000000001" customHeight="1" x14ac:dyDescent="0.25">
      <c r="A28" s="107">
        <v>38</v>
      </c>
      <c r="B28" s="108" t="s">
        <v>397</v>
      </c>
      <c r="C28" s="108" t="s">
        <v>398</v>
      </c>
      <c r="D28" s="108" t="s">
        <v>39</v>
      </c>
      <c r="E28" s="108" t="s">
        <v>283</v>
      </c>
      <c r="F28" s="108" t="s">
        <v>283</v>
      </c>
      <c r="G28" s="108" t="s">
        <v>282</v>
      </c>
      <c r="H28" s="108" t="s">
        <v>399</v>
      </c>
      <c r="I28" s="108" t="s">
        <v>210</v>
      </c>
      <c r="J28" s="109">
        <v>35146</v>
      </c>
      <c r="K28" s="110">
        <v>50</v>
      </c>
      <c r="L28" s="107" t="b">
        <v>1</v>
      </c>
    </row>
    <row r="29" spans="1:12" ht="20.100000000000001" customHeight="1" x14ac:dyDescent="0.25">
      <c r="A29" s="107">
        <v>23</v>
      </c>
      <c r="B29" s="108" t="s">
        <v>400</v>
      </c>
      <c r="C29" s="108" t="s">
        <v>285</v>
      </c>
      <c r="D29" s="108" t="s">
        <v>40</v>
      </c>
      <c r="E29" s="108" t="s">
        <v>401</v>
      </c>
      <c r="F29" s="108" t="s">
        <v>402</v>
      </c>
      <c r="G29" s="108" t="s">
        <v>288</v>
      </c>
      <c r="H29" s="108" t="s">
        <v>403</v>
      </c>
      <c r="I29" s="108" t="s">
        <v>210</v>
      </c>
      <c r="J29" s="109">
        <v>32316</v>
      </c>
      <c r="K29" s="110">
        <v>52</v>
      </c>
      <c r="L29" s="107" t="b">
        <v>1</v>
      </c>
    </row>
    <row r="30" spans="1:12" ht="20.100000000000001" customHeight="1" x14ac:dyDescent="0.25">
      <c r="A30" s="107">
        <v>39</v>
      </c>
      <c r="B30" s="108" t="s">
        <v>404</v>
      </c>
      <c r="C30" s="108" t="s">
        <v>290</v>
      </c>
      <c r="D30" s="108" t="s">
        <v>291</v>
      </c>
      <c r="E30" s="108" t="s">
        <v>152</v>
      </c>
      <c r="F30" s="108" t="s">
        <v>152</v>
      </c>
      <c r="G30" s="108" t="s">
        <v>151</v>
      </c>
      <c r="H30" s="108" t="s">
        <v>346</v>
      </c>
      <c r="I30" s="108" t="s">
        <v>210</v>
      </c>
      <c r="J30" s="109">
        <v>35632</v>
      </c>
      <c r="K30" s="110">
        <v>90</v>
      </c>
      <c r="L30" s="107" t="b">
        <v>1</v>
      </c>
    </row>
    <row r="31" spans="1:12" ht="20.100000000000001" customHeight="1" x14ac:dyDescent="0.25">
      <c r="A31" s="107">
        <v>29</v>
      </c>
      <c r="B31" s="108" t="s">
        <v>405</v>
      </c>
      <c r="C31" s="108" t="s">
        <v>297</v>
      </c>
      <c r="D31" s="108" t="s">
        <v>298</v>
      </c>
      <c r="E31" s="108" t="s">
        <v>221</v>
      </c>
      <c r="F31" s="108" t="s">
        <v>406</v>
      </c>
      <c r="G31" s="108" t="s">
        <v>407</v>
      </c>
      <c r="H31" s="108" t="s">
        <v>408</v>
      </c>
      <c r="I31" s="108" t="s">
        <v>210</v>
      </c>
      <c r="J31" s="109">
        <v>39924</v>
      </c>
      <c r="K31" s="110">
        <v>98</v>
      </c>
      <c r="L31" s="107" t="b">
        <v>1</v>
      </c>
    </row>
    <row r="32" spans="1:12" ht="20.100000000000001" customHeight="1" x14ac:dyDescent="0.25">
      <c r="A32" s="107">
        <v>15</v>
      </c>
      <c r="B32" s="108" t="s">
        <v>409</v>
      </c>
      <c r="C32" s="108" t="s">
        <v>307</v>
      </c>
      <c r="D32" s="108" t="s">
        <v>1</v>
      </c>
      <c r="E32" s="108" t="s">
        <v>102</v>
      </c>
      <c r="F32" s="108" t="s">
        <v>410</v>
      </c>
      <c r="G32" s="108" t="s">
        <v>4</v>
      </c>
      <c r="H32" s="108" t="s">
        <v>333</v>
      </c>
      <c r="I32" s="108" t="s">
        <v>210</v>
      </c>
      <c r="J32" s="109">
        <v>28562</v>
      </c>
      <c r="K32" s="110">
        <v>99</v>
      </c>
      <c r="L32" s="107" t="b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A1"/>
  <sheetViews>
    <sheetView topLeftCell="A4"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8</vt:i4>
      </vt:variant>
      <vt:variant>
        <vt:lpstr>Imenovani obsegi</vt:lpstr>
      </vt:variant>
      <vt:variant>
        <vt:i4>1</vt:i4>
      </vt:variant>
    </vt:vector>
  </HeadingPairs>
  <TitlesOfParts>
    <vt:vector size="9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  <vt:lpstr>List1!Področje_tiskanja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 Lopatič</cp:lastModifiedBy>
  <cp:lastPrinted>2023-06-20T17:14:00Z</cp:lastPrinted>
  <dcterms:created xsi:type="dcterms:W3CDTF">2018-01-30T17:37:00Z</dcterms:created>
  <dcterms:modified xsi:type="dcterms:W3CDTF">2026-06-16T18:58:27Z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8D807409C3024E4D86F58CC720D585A1_13</vt:lpwstr>
  </property>
  <property fmtid="{D5CDD505-2E9C-101B-9397-08002B2CF9AE}" pid="3" name="KSOProductBuildVer">
    <vt:lpwstr>1033-12.2.0.17119</vt:lpwstr>
  </property>
</Properties>
</file>